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27" i="1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M127"/>
  <c r="K127"/>
  <c r="M126"/>
  <c r="K126"/>
  <c r="M125"/>
  <c r="K125"/>
  <c r="M124"/>
  <c r="K124"/>
  <c r="M123"/>
  <c r="K123"/>
  <c r="M122"/>
  <c r="K122"/>
  <c r="M121"/>
  <c r="K121"/>
  <c r="M120"/>
  <c r="K120"/>
  <c r="M119"/>
  <c r="K119"/>
  <c r="M118"/>
  <c r="K118"/>
  <c r="M117"/>
  <c r="K117"/>
  <c r="M116"/>
  <c r="K116"/>
  <c r="M115"/>
  <c r="K115"/>
  <c r="M114"/>
  <c r="K114"/>
  <c r="M113"/>
  <c r="K113"/>
  <c r="M112"/>
  <c r="K112"/>
  <c r="M111"/>
  <c r="K111"/>
  <c r="M110"/>
  <c r="K110"/>
  <c r="M109"/>
  <c r="K109"/>
  <c r="M108"/>
  <c r="K108"/>
  <c r="M107"/>
  <c r="K107"/>
  <c r="M106"/>
  <c r="K106"/>
  <c r="M105"/>
  <c r="K105"/>
  <c r="M104"/>
  <c r="K104"/>
  <c r="M103"/>
  <c r="K103"/>
  <c r="M102"/>
  <c r="K102"/>
  <c r="M101"/>
  <c r="K101"/>
  <c r="M100"/>
  <c r="K100"/>
  <c r="M99"/>
  <c r="K99"/>
  <c r="M98"/>
  <c r="K98"/>
  <c r="M97"/>
  <c r="K97"/>
  <c r="M96"/>
  <c r="K96"/>
  <c r="M95"/>
  <c r="K95"/>
  <c r="M94"/>
  <c r="K94"/>
  <c r="M93"/>
  <c r="K93"/>
  <c r="M92"/>
  <c r="K92"/>
  <c r="M91"/>
  <c r="K91"/>
  <c r="M90"/>
  <c r="K90"/>
  <c r="M89"/>
  <c r="K89"/>
  <c r="M88"/>
  <c r="K88"/>
  <c r="M87"/>
  <c r="K87"/>
  <c r="M86"/>
  <c r="K86"/>
  <c r="M85"/>
  <c r="K85"/>
  <c r="M84"/>
  <c r="K84"/>
  <c r="M83"/>
  <c r="K83"/>
  <c r="M82"/>
  <c r="K82"/>
  <c r="M81"/>
  <c r="K81"/>
  <c r="M80"/>
  <c r="K80"/>
  <c r="M79"/>
  <c r="K79"/>
  <c r="M78"/>
  <c r="K78"/>
  <c r="M77"/>
  <c r="K77"/>
  <c r="M76"/>
  <c r="K76"/>
  <c r="M75"/>
  <c r="K75"/>
  <c r="M74"/>
  <c r="K74"/>
  <c r="M73"/>
  <c r="K73"/>
  <c r="M72"/>
  <c r="K72"/>
  <c r="M71"/>
  <c r="K71"/>
  <c r="M70"/>
  <c r="K70"/>
  <c r="M69"/>
  <c r="K69"/>
  <c r="M68"/>
  <c r="K68"/>
  <c r="M67"/>
  <c r="K67"/>
  <c r="M66"/>
  <c r="K66"/>
  <c r="M65"/>
  <c r="K65"/>
  <c r="M64"/>
  <c r="K64"/>
  <c r="M63"/>
  <c r="K63"/>
  <c r="M62"/>
  <c r="K62"/>
  <c r="M61"/>
  <c r="K61"/>
  <c r="M60"/>
  <c r="K60"/>
  <c r="M59"/>
  <c r="K59"/>
  <c r="M58"/>
  <c r="K58"/>
  <c r="M57"/>
  <c r="K57"/>
  <c r="M56"/>
  <c r="K56"/>
  <c r="M55"/>
  <c r="K55"/>
  <c r="M54"/>
  <c r="K54"/>
  <c r="M53"/>
  <c r="K53"/>
  <c r="M52"/>
  <c r="K52"/>
  <c r="M51"/>
  <c r="K51"/>
  <c r="M50"/>
  <c r="K50"/>
  <c r="M49"/>
  <c r="K49"/>
  <c r="M48"/>
  <c r="K48"/>
  <c r="M47"/>
  <c r="K47"/>
  <c r="M46"/>
  <c r="K46"/>
  <c r="M45"/>
  <c r="K45"/>
  <c r="M44"/>
  <c r="K44"/>
  <c r="M43"/>
  <c r="K43"/>
  <c r="M42"/>
  <c r="K42"/>
  <c r="M41"/>
  <c r="K41"/>
  <c r="M40"/>
  <c r="K40"/>
  <c r="M39"/>
  <c r="K39"/>
  <c r="M38"/>
  <c r="K38"/>
  <c r="M37"/>
  <c r="K37"/>
  <c r="M36"/>
  <c r="K36"/>
  <c r="M35"/>
  <c r="K35"/>
  <c r="M34"/>
  <c r="K34"/>
  <c r="M33"/>
  <c r="K33"/>
  <c r="M32"/>
  <c r="K32"/>
  <c r="M31"/>
  <c r="K31"/>
  <c r="M30"/>
  <c r="K30"/>
  <c r="M29"/>
  <c r="K29"/>
  <c r="M28"/>
  <c r="K28"/>
  <c r="M27"/>
  <c r="K27"/>
  <c r="M26"/>
  <c r="K26"/>
  <c r="M25"/>
  <c r="K25"/>
  <c r="M24"/>
  <c r="K24"/>
  <c r="M23"/>
  <c r="K23"/>
  <c r="M22"/>
  <c r="K22"/>
  <c r="M21"/>
  <c r="K21"/>
  <c r="M20"/>
  <c r="K20"/>
  <c r="M19"/>
  <c r="K19"/>
  <c r="M18"/>
  <c r="K18"/>
  <c r="M17"/>
  <c r="K17"/>
  <c r="M16"/>
  <c r="K16"/>
  <c r="M15"/>
  <c r="K15"/>
  <c r="M14"/>
  <c r="K14"/>
  <c r="M13"/>
  <c r="K13"/>
  <c r="M12"/>
  <c r="K12"/>
  <c r="M11"/>
  <c r="K11"/>
  <c r="M10"/>
  <c r="K10"/>
  <c r="M9"/>
  <c r="K9"/>
  <c r="M8"/>
  <c r="K8"/>
  <c r="M7"/>
  <c r="K7"/>
  <c r="M6"/>
  <c r="K6"/>
  <c r="M5"/>
  <c r="K5"/>
  <c r="M4"/>
  <c r="K4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E4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</calcChain>
</file>

<file path=xl/sharedStrings.xml><?xml version="1.0" encoding="utf-8"?>
<sst xmlns="http://schemas.openxmlformats.org/spreadsheetml/2006/main" count="15" uniqueCount="11">
  <si>
    <t>תאריך</t>
  </si>
  <si>
    <t>ממוצע נע 30</t>
  </si>
  <si>
    <t>מחיר האגח (סגירה)</t>
  </si>
  <si>
    <t>2 ^ (מחיר-ממוצע)</t>
  </si>
  <si>
    <t>סטיית תקן נעה 30</t>
  </si>
  <si>
    <t>סטיית תקן מנורמלת נעה 30</t>
  </si>
  <si>
    <t>ערך הוגן אגח</t>
  </si>
  <si>
    <t>תלוי זמן: b=3</t>
  </si>
  <si>
    <t>תלוי זמן: b=2</t>
  </si>
  <si>
    <t>תלוי זמן: b=1</t>
  </si>
  <si>
    <t>משוואת סיכון-סיכוי</t>
  </si>
</sst>
</file>

<file path=xl/styles.xml><?xml version="1.0" encoding="utf-8"?>
<styleSheet xmlns="http://schemas.openxmlformats.org/spreadsheetml/2006/main">
  <numFmts count="1">
    <numFmt numFmtId="168" formatCode="0.000"/>
  </numFmts>
  <fonts count="3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2" fontId="1" fillId="0" borderId="0" xfId="0" applyNumberFormat="1" applyFont="1"/>
    <xf numFmtId="2" fontId="0" fillId="0" borderId="0" xfId="0" applyNumberFormat="1"/>
    <xf numFmtId="168" fontId="1" fillId="0" borderId="0" xfId="0" applyNumberFormat="1" applyFont="1"/>
    <xf numFmtId="168" fontId="0" fillId="0" borderId="0" xfId="0" applyNumberFormat="1"/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N127"/>
  <sheetViews>
    <sheetView tabSelected="1" topLeftCell="C1" workbookViewId="0">
      <selection activeCell="H15" sqref="H15"/>
    </sheetView>
  </sheetViews>
  <sheetFormatPr defaultRowHeight="14.25"/>
  <cols>
    <col min="4" max="4" width="15.875" bestFit="1" customWidth="1"/>
    <col min="5" max="5" width="10.375" style="5" bestFit="1" customWidth="1"/>
    <col min="6" max="6" width="14.5" style="5" bestFit="1" customWidth="1"/>
    <col min="7" max="7" width="14.75" bestFit="1" customWidth="1"/>
    <col min="8" max="8" width="22.125" style="7" bestFit="1" customWidth="1"/>
    <col min="9" max="9" width="11" style="5" bestFit="1" customWidth="1"/>
    <col min="10" max="10" width="15.125" style="5" bestFit="1" customWidth="1"/>
    <col min="11" max="11" width="11" style="5" bestFit="1" customWidth="1"/>
    <col min="12" max="12" width="15.125" style="5" bestFit="1" customWidth="1"/>
    <col min="13" max="13" width="11" style="5" bestFit="1" customWidth="1"/>
    <col min="14" max="14" width="15.125" style="5" bestFit="1" customWidth="1"/>
  </cols>
  <sheetData>
    <row r="2" spans="3:14" ht="15">
      <c r="I2" s="8" t="s">
        <v>7</v>
      </c>
      <c r="J2" s="9"/>
      <c r="K2" s="8" t="s">
        <v>8</v>
      </c>
      <c r="L2" s="9"/>
      <c r="M2" s="8" t="s">
        <v>9</v>
      </c>
      <c r="N2" s="9"/>
    </row>
    <row r="3" spans="3:14" ht="15">
      <c r="C3" s="1" t="s">
        <v>0</v>
      </c>
      <c r="D3" s="1" t="s">
        <v>2</v>
      </c>
      <c r="E3" s="4" t="s">
        <v>1</v>
      </c>
      <c r="F3" s="4" t="s">
        <v>3</v>
      </c>
      <c r="G3" s="1" t="s">
        <v>4</v>
      </c>
      <c r="H3" s="6" t="s">
        <v>5</v>
      </c>
      <c r="I3" s="4" t="s">
        <v>6</v>
      </c>
      <c r="J3" s="4" t="s">
        <v>10</v>
      </c>
      <c r="K3" s="4" t="s">
        <v>6</v>
      </c>
      <c r="L3" s="4" t="s">
        <v>10</v>
      </c>
      <c r="M3" s="4" t="s">
        <v>6</v>
      </c>
      <c r="N3" s="4" t="s">
        <v>10</v>
      </c>
    </row>
    <row r="4" spans="3:14">
      <c r="C4" s="2">
        <v>40951</v>
      </c>
      <c r="D4" s="3">
        <v>71.92</v>
      </c>
      <c r="E4" s="5">
        <f>AVERAGE(D$4:D4)</f>
        <v>71.92</v>
      </c>
      <c r="F4" s="5">
        <f>(D4-E4)^2</f>
        <v>0</v>
      </c>
      <c r="G4" s="5">
        <f>SQRT(AVERAGE(F$4:F4))</f>
        <v>0</v>
      </c>
      <c r="H4" s="7">
        <f>G4/E4</f>
        <v>0</v>
      </c>
      <c r="I4" s="5">
        <f>102.32-3*G4</f>
        <v>102.32</v>
      </c>
      <c r="J4" s="5">
        <f>1.26-3*H4</f>
        <v>1.26</v>
      </c>
      <c r="K4" s="5">
        <f>102.32-2*G4</f>
        <v>102.32</v>
      </c>
      <c r="L4" s="5">
        <f>1.26-2*H5</f>
        <v>1.2598033356191947</v>
      </c>
      <c r="M4" s="5">
        <f>102.32-G4</f>
        <v>102.32</v>
      </c>
      <c r="N4" s="5">
        <f>1.26-H5</f>
        <v>1.2599016678095973</v>
      </c>
    </row>
    <row r="5" spans="3:14">
      <c r="C5" s="2">
        <v>40952</v>
      </c>
      <c r="D5" s="3">
        <v>71.900000000000006</v>
      </c>
      <c r="E5" s="5">
        <f>AVERAGE(D$4:D5)</f>
        <v>71.91</v>
      </c>
      <c r="F5" s="5">
        <f>(D5-E5)^2</f>
        <v>9.9999999999818103E-5</v>
      </c>
      <c r="G5" s="5">
        <f>SQRT(AVERAGE(F$4:F5))</f>
        <v>7.0710678118590439E-3</v>
      </c>
      <c r="H5" s="7">
        <f t="shared" ref="H5:H68" si="0">G5/E5</f>
        <v>9.8332190402712334E-5</v>
      </c>
      <c r="I5" s="5">
        <f t="shared" ref="I5:I68" si="1">102.32-3*G5</f>
        <v>102.29878679656441</v>
      </c>
      <c r="J5" s="5">
        <f t="shared" ref="J5:J68" si="2">1.26-3*H5</f>
        <v>1.2597050034287918</v>
      </c>
      <c r="K5" s="5">
        <f t="shared" ref="K5:K68" si="3">102.32-2*G5</f>
        <v>102.30585786437628</v>
      </c>
      <c r="L5" s="5">
        <f t="shared" ref="L5:L68" si="4">1.26-2*H6</f>
        <v>1.2551900838443684</v>
      </c>
      <c r="M5" s="5">
        <f t="shared" ref="M5:M68" si="5">102.32-G5</f>
        <v>102.31292893218813</v>
      </c>
      <c r="N5" s="5">
        <f t="shared" ref="N5:N68" si="6">1.26-H6</f>
        <v>1.2575950419221842</v>
      </c>
    </row>
    <row r="6" spans="3:14">
      <c r="C6" s="2">
        <v>40953</v>
      </c>
      <c r="D6" s="3">
        <v>72.36</v>
      </c>
      <c r="E6" s="5">
        <f>AVERAGE(D$4:D6)</f>
        <v>72.06</v>
      </c>
      <c r="F6" s="5">
        <f t="shared" ref="F6:F69" si="7">(D6-E6)^2</f>
        <v>8.999999999999829E-2</v>
      </c>
      <c r="G6" s="5">
        <f>SQRT(AVERAGE(F$4:F6))</f>
        <v>0.17330127908741097</v>
      </c>
      <c r="H6" s="7">
        <f t="shared" si="0"/>
        <v>2.4049580778158614E-3</v>
      </c>
      <c r="I6" s="5">
        <f t="shared" si="1"/>
        <v>101.80009616273776</v>
      </c>
      <c r="J6" s="5">
        <f t="shared" si="2"/>
        <v>1.2527851257665523</v>
      </c>
      <c r="K6" s="5">
        <f t="shared" si="3"/>
        <v>101.97339744182517</v>
      </c>
      <c r="L6" s="5">
        <f t="shared" si="4"/>
        <v>1.254191682803981</v>
      </c>
      <c r="M6" s="5">
        <f t="shared" si="5"/>
        <v>102.14669872091258</v>
      </c>
      <c r="N6" s="5">
        <f t="shared" si="6"/>
        <v>1.2570958414019906</v>
      </c>
    </row>
    <row r="7" spans="3:14">
      <c r="C7" s="2">
        <v>40954</v>
      </c>
      <c r="D7" s="3">
        <v>72.45</v>
      </c>
      <c r="E7" s="5">
        <f>AVERAGE(D$4:D7)</f>
        <v>72.157499999999999</v>
      </c>
      <c r="F7" s="5">
        <f t="shared" si="7"/>
        <v>8.5556250000002332E-2</v>
      </c>
      <c r="G7" s="5">
        <f>SQRT(AVERAGE(F$4:F7))</f>
        <v>0.20955682403586889</v>
      </c>
      <c r="H7" s="7">
        <f t="shared" si="0"/>
        <v>2.9041585980094779E-3</v>
      </c>
      <c r="I7" s="5">
        <f t="shared" si="1"/>
        <v>101.69132952789239</v>
      </c>
      <c r="J7" s="5">
        <f t="shared" si="2"/>
        <v>1.2512875242059716</v>
      </c>
      <c r="K7" s="5">
        <f t="shared" si="3"/>
        <v>101.90088635192825</v>
      </c>
      <c r="L7" s="5">
        <f t="shared" si="4"/>
        <v>1.2547728529163984</v>
      </c>
      <c r="M7" s="5">
        <f t="shared" si="5"/>
        <v>102.11044317596412</v>
      </c>
      <c r="N7" s="5">
        <f t="shared" si="6"/>
        <v>1.2573864264581993</v>
      </c>
    </row>
    <row r="8" spans="3:14">
      <c r="C8" s="2">
        <v>40955</v>
      </c>
      <c r="D8" s="3">
        <v>72.099999999999994</v>
      </c>
      <c r="E8" s="5">
        <f>AVERAGE(D$4:D8)</f>
        <v>72.146000000000001</v>
      </c>
      <c r="F8" s="5">
        <f t="shared" si="7"/>
        <v>2.1160000000005961E-3</v>
      </c>
      <c r="G8" s="5">
        <f>SQRT(AVERAGE(F$4:F8))</f>
        <v>0.188558876746761</v>
      </c>
      <c r="H8" s="7">
        <f t="shared" si="0"/>
        <v>2.6135735418008066E-3</v>
      </c>
      <c r="I8" s="5">
        <f t="shared" si="1"/>
        <v>101.7543233697597</v>
      </c>
      <c r="J8" s="5">
        <f t="shared" si="2"/>
        <v>1.2521592793745975</v>
      </c>
      <c r="K8" s="5">
        <f t="shared" si="3"/>
        <v>101.94288224650647</v>
      </c>
      <c r="L8" s="5">
        <f t="shared" si="4"/>
        <v>1.253002278466772</v>
      </c>
      <c r="M8" s="5">
        <f t="shared" si="5"/>
        <v>102.13144112325323</v>
      </c>
      <c r="N8" s="5">
        <f t="shared" si="6"/>
        <v>1.256501139233386</v>
      </c>
    </row>
    <row r="9" spans="3:14">
      <c r="C9" s="2">
        <v>40958</v>
      </c>
      <c r="D9" s="3">
        <v>72.69</v>
      </c>
      <c r="E9" s="5">
        <f>AVERAGE(D$4:D9)</f>
        <v>72.236666666666665</v>
      </c>
      <c r="F9" s="5">
        <f t="shared" si="7"/>
        <v>0.20551111111111095</v>
      </c>
      <c r="G9" s="5">
        <f>SQRT(AVERAGE(F$4:F9))</f>
        <v>0.25274603891096953</v>
      </c>
      <c r="H9" s="7">
        <f t="shared" si="0"/>
        <v>3.4988607666139476E-3</v>
      </c>
      <c r="I9" s="5">
        <f t="shared" si="1"/>
        <v>101.56176188326708</v>
      </c>
      <c r="J9" s="5">
        <f t="shared" si="2"/>
        <v>1.2495034177001583</v>
      </c>
      <c r="K9" s="5">
        <f t="shared" si="3"/>
        <v>101.81450792217805</v>
      </c>
      <c r="L9" s="5">
        <f t="shared" si="4"/>
        <v>1.2283959426445887</v>
      </c>
      <c r="M9" s="5">
        <f t="shared" si="5"/>
        <v>102.06725396108902</v>
      </c>
      <c r="N9" s="5">
        <f t="shared" si="6"/>
        <v>1.2441979713222944</v>
      </c>
    </row>
    <row r="10" spans="3:14">
      <c r="C10" s="2">
        <v>40959</v>
      </c>
      <c r="D10" s="3">
        <v>75.709999999999994</v>
      </c>
      <c r="E10" s="5">
        <f>AVERAGE(D$4:D10)</f>
        <v>72.732857142857142</v>
      </c>
      <c r="F10" s="5">
        <f t="shared" si="7"/>
        <v>8.8633795918367007</v>
      </c>
      <c r="G10" s="5">
        <f>SQRT(AVERAGE(F$4:F10))</f>
        <v>1.1493266943828966</v>
      </c>
      <c r="H10" s="7">
        <f t="shared" si="0"/>
        <v>1.5802028677705648E-2</v>
      </c>
      <c r="I10" s="5">
        <f t="shared" si="1"/>
        <v>98.872019916851301</v>
      </c>
      <c r="J10" s="5">
        <f t="shared" si="2"/>
        <v>1.2125939139668831</v>
      </c>
      <c r="K10" s="5">
        <f t="shared" si="3"/>
        <v>100.02134661123419</v>
      </c>
      <c r="L10" s="5">
        <f t="shared" si="4"/>
        <v>1.2184877813373134</v>
      </c>
      <c r="M10" s="5">
        <f t="shared" si="5"/>
        <v>101.1706733056171</v>
      </c>
      <c r="N10" s="5">
        <f t="shared" si="6"/>
        <v>1.2392438906686567</v>
      </c>
    </row>
    <row r="11" spans="3:14">
      <c r="C11" s="2">
        <v>40960</v>
      </c>
      <c r="D11" s="3">
        <v>76.2</v>
      </c>
      <c r="E11" s="5">
        <f>AVERAGE(D$4:D11)</f>
        <v>73.166250000000005</v>
      </c>
      <c r="F11" s="5">
        <f t="shared" si="7"/>
        <v>9.2036390624999864</v>
      </c>
      <c r="G11" s="5">
        <f>SQRT(AVERAGE(F$4:F11))</f>
        <v>1.5186466843643964</v>
      </c>
      <c r="H11" s="7">
        <f t="shared" si="0"/>
        <v>2.0756109331343295E-2</v>
      </c>
      <c r="I11" s="5">
        <f t="shared" si="1"/>
        <v>97.764059946906798</v>
      </c>
      <c r="J11" s="5">
        <f t="shared" si="2"/>
        <v>1.1977316720059701</v>
      </c>
      <c r="K11" s="5">
        <f t="shared" si="3"/>
        <v>99.282706631271196</v>
      </c>
      <c r="L11" s="5">
        <f t="shared" si="4"/>
        <v>1.21391557535461</v>
      </c>
      <c r="M11" s="5">
        <f t="shared" si="5"/>
        <v>100.80135331563559</v>
      </c>
      <c r="N11" s="5">
        <f t="shared" si="6"/>
        <v>1.236957787677305</v>
      </c>
    </row>
    <row r="12" spans="3:14">
      <c r="C12" s="2">
        <v>40961</v>
      </c>
      <c r="D12" s="3">
        <v>76.22</v>
      </c>
      <c r="E12" s="5">
        <f>AVERAGE(D$4:D12)</f>
        <v>73.50555555555556</v>
      </c>
      <c r="F12" s="5">
        <f t="shared" si="7"/>
        <v>7.3682086419752784</v>
      </c>
      <c r="G12" s="5">
        <f>SQRT(AVERAGE(F$4:F12))</f>
        <v>1.6937306180087617</v>
      </c>
      <c r="H12" s="7">
        <f t="shared" si="0"/>
        <v>2.3042212322694964E-2</v>
      </c>
      <c r="I12" s="5">
        <f t="shared" si="1"/>
        <v>97.238808145973707</v>
      </c>
      <c r="J12" s="5">
        <f t="shared" si="2"/>
        <v>1.190873363031915</v>
      </c>
      <c r="K12" s="5">
        <f t="shared" si="3"/>
        <v>98.932538763982464</v>
      </c>
      <c r="L12" s="5">
        <f t="shared" si="4"/>
        <v>1.211701019560379</v>
      </c>
      <c r="M12" s="5">
        <f t="shared" si="5"/>
        <v>100.62626938199124</v>
      </c>
      <c r="N12" s="5">
        <f t="shared" si="6"/>
        <v>1.2358505097801895</v>
      </c>
    </row>
    <row r="13" spans="3:14">
      <c r="C13" s="2">
        <v>40962</v>
      </c>
      <c r="D13" s="3">
        <v>76.209999999999994</v>
      </c>
      <c r="E13" s="5">
        <f>AVERAGE(D$4:D13)</f>
        <v>73.77600000000001</v>
      </c>
      <c r="F13" s="5">
        <f t="shared" si="7"/>
        <v>5.9243559999999187</v>
      </c>
      <c r="G13" s="5">
        <f>SQRT(AVERAGE(F$4:F13))</f>
        <v>1.7816527904567432</v>
      </c>
      <c r="H13" s="7">
        <f t="shared" si="0"/>
        <v>2.4149490219810547E-2</v>
      </c>
      <c r="I13" s="5">
        <f t="shared" si="1"/>
        <v>96.975041628629768</v>
      </c>
      <c r="J13" s="5">
        <f t="shared" si="2"/>
        <v>1.1875515293405683</v>
      </c>
      <c r="K13" s="5">
        <f t="shared" si="3"/>
        <v>98.7566944190865</v>
      </c>
      <c r="L13" s="5">
        <f t="shared" si="4"/>
        <v>1.2121033161184942</v>
      </c>
      <c r="M13" s="5">
        <f t="shared" si="5"/>
        <v>100.53834720954325</v>
      </c>
      <c r="N13" s="5">
        <f t="shared" si="6"/>
        <v>1.2360516580592471</v>
      </c>
    </row>
    <row r="14" spans="3:14">
      <c r="C14" s="2">
        <v>40965</v>
      </c>
      <c r="D14" s="3">
        <v>75.599999999999994</v>
      </c>
      <c r="E14" s="5">
        <f>AVERAGE(D$4:D14)</f>
        <v>73.941818181818192</v>
      </c>
      <c r="F14" s="5">
        <f t="shared" si="7"/>
        <v>2.7495669421487072</v>
      </c>
      <c r="G14" s="5">
        <f>SQRT(AVERAGE(F$4:F14))</f>
        <v>1.770783945539163</v>
      </c>
      <c r="H14" s="7">
        <f t="shared" si="0"/>
        <v>2.3948341940752915E-2</v>
      </c>
      <c r="I14" s="5">
        <f t="shared" si="1"/>
        <v>97.007648163382498</v>
      </c>
      <c r="J14" s="5">
        <f t="shared" si="2"/>
        <v>1.1881549741777413</v>
      </c>
      <c r="K14" s="5">
        <f t="shared" si="3"/>
        <v>98.778432108921663</v>
      </c>
      <c r="L14" s="5">
        <f t="shared" si="4"/>
        <v>1.211215929241501</v>
      </c>
      <c r="M14" s="5">
        <f t="shared" si="5"/>
        <v>100.54921605446083</v>
      </c>
      <c r="N14" s="5">
        <f t="shared" si="6"/>
        <v>1.2356079646207505</v>
      </c>
    </row>
    <row r="15" spans="3:14">
      <c r="C15" s="2">
        <v>40966</v>
      </c>
      <c r="D15" s="3">
        <v>76.319999999999993</v>
      </c>
      <c r="E15" s="5">
        <f>AVERAGE(D$4:D15)</f>
        <v>74.14</v>
      </c>
      <c r="F15" s="5">
        <f t="shared" si="7"/>
        <v>4.7523999999999678</v>
      </c>
      <c r="G15" s="5">
        <f>SQRT(AVERAGE(F$4:F15))</f>
        <v>1.8084255030175573</v>
      </c>
      <c r="H15" s="7">
        <f t="shared" si="0"/>
        <v>2.4392035379249492E-2</v>
      </c>
      <c r="I15" s="5">
        <f t="shared" si="1"/>
        <v>96.894723490947314</v>
      </c>
      <c r="J15" s="5">
        <f t="shared" si="2"/>
        <v>1.1868238938622515</v>
      </c>
      <c r="K15" s="5">
        <f t="shared" si="3"/>
        <v>98.703148993964874</v>
      </c>
      <c r="L15" s="5">
        <f t="shared" si="4"/>
        <v>1.2093406225419954</v>
      </c>
      <c r="M15" s="5">
        <f t="shared" si="5"/>
        <v>100.51157449698243</v>
      </c>
      <c r="N15" s="5">
        <f t="shared" si="6"/>
        <v>1.2346703112709976</v>
      </c>
    </row>
    <row r="16" spans="3:14">
      <c r="C16" s="2">
        <v>40967</v>
      </c>
      <c r="D16" s="3">
        <v>76.98</v>
      </c>
      <c r="E16" s="5">
        <f>AVERAGE(D$4:D16)</f>
        <v>74.35846153846154</v>
      </c>
      <c r="F16" s="5">
        <f t="shared" si="7"/>
        <v>6.8724639053254544</v>
      </c>
      <c r="G16" s="5">
        <f>SQRT(AVERAGE(F$4:F16))</f>
        <v>1.8834766851367246</v>
      </c>
      <c r="H16" s="7">
        <f t="shared" si="0"/>
        <v>2.5329688729002358E-2</v>
      </c>
      <c r="I16" s="5">
        <f t="shared" si="1"/>
        <v>96.669569944589824</v>
      </c>
      <c r="J16" s="5">
        <f t="shared" si="2"/>
        <v>1.1840109338129929</v>
      </c>
      <c r="K16" s="5">
        <f t="shared" si="3"/>
        <v>98.553046629726538</v>
      </c>
      <c r="L16" s="5">
        <f t="shared" si="4"/>
        <v>1.2077232915837359</v>
      </c>
      <c r="M16" s="5">
        <f t="shared" si="5"/>
        <v>100.43652331486327</v>
      </c>
      <c r="N16" s="5">
        <f t="shared" si="6"/>
        <v>1.2338616457918679</v>
      </c>
    </row>
    <row r="17" spans="3:14">
      <c r="C17" s="2">
        <v>40968</v>
      </c>
      <c r="D17" s="3">
        <v>77.22</v>
      </c>
      <c r="E17" s="5">
        <f>AVERAGE(D$4:D17)</f>
        <v>74.562857142857155</v>
      </c>
      <c r="F17" s="5">
        <f t="shared" si="7"/>
        <v>7.0604081632652367</v>
      </c>
      <c r="G17" s="5">
        <f>SQRT(AVERAGE(F$4:F17))</f>
        <v>1.9489503707703495</v>
      </c>
      <c r="H17" s="7">
        <f t="shared" si="0"/>
        <v>2.6138354208132052E-2</v>
      </c>
      <c r="I17" s="5">
        <f t="shared" si="1"/>
        <v>96.47314888768895</v>
      </c>
      <c r="J17" s="5">
        <f t="shared" si="2"/>
        <v>1.1815849373756038</v>
      </c>
      <c r="K17" s="5">
        <f t="shared" si="3"/>
        <v>98.422099258459298</v>
      </c>
      <c r="L17" s="5">
        <f t="shared" si="4"/>
        <v>1.2044724043379835</v>
      </c>
      <c r="M17" s="5">
        <f t="shared" si="5"/>
        <v>100.37104962922965</v>
      </c>
      <c r="N17" s="5">
        <f t="shared" si="6"/>
        <v>1.2322362021689917</v>
      </c>
    </row>
    <row r="18" spans="3:14">
      <c r="C18" s="2">
        <v>40969</v>
      </c>
      <c r="D18" s="3">
        <v>78.2</v>
      </c>
      <c r="E18" s="5">
        <f>AVERAGE(D$4:D18)</f>
        <v>74.805333333333337</v>
      </c>
      <c r="F18" s="5">
        <f t="shared" si="7"/>
        <v>11.523761777777771</v>
      </c>
      <c r="G18" s="5">
        <f>SQRT(AVERAGE(F$4:F18))</f>
        <v>2.0768801513478516</v>
      </c>
      <c r="H18" s="7">
        <f t="shared" si="0"/>
        <v>2.7763797831008283E-2</v>
      </c>
      <c r="I18" s="5">
        <f t="shared" si="1"/>
        <v>96.089359545956441</v>
      </c>
      <c r="J18" s="5">
        <f t="shared" si="2"/>
        <v>1.1767086065069752</v>
      </c>
      <c r="K18" s="5">
        <f t="shared" si="3"/>
        <v>98.166239697304292</v>
      </c>
      <c r="L18" s="5">
        <f t="shared" si="4"/>
        <v>1.1939925972290364</v>
      </c>
      <c r="M18" s="5">
        <f t="shared" si="5"/>
        <v>100.24311984865214</v>
      </c>
      <c r="N18" s="5">
        <f t="shared" si="6"/>
        <v>1.2269962986145182</v>
      </c>
    </row>
    <row r="19" spans="3:14">
      <c r="C19" s="2">
        <v>40972</v>
      </c>
      <c r="D19" s="3">
        <v>81.010000000000005</v>
      </c>
      <c r="E19" s="5">
        <f>AVERAGE(D$4:D19)</f>
        <v>75.193125000000009</v>
      </c>
      <c r="F19" s="5">
        <f t="shared" si="7"/>
        <v>33.836034765624952</v>
      </c>
      <c r="G19" s="5">
        <f>SQRT(AVERAGE(F$4:F19))</f>
        <v>2.4816514437412072</v>
      </c>
      <c r="H19" s="7">
        <f t="shared" si="0"/>
        <v>3.300370138548181E-2</v>
      </c>
      <c r="I19" s="5">
        <f t="shared" si="1"/>
        <v>94.875045668776366</v>
      </c>
      <c r="J19" s="5">
        <f t="shared" si="2"/>
        <v>1.1609888958435546</v>
      </c>
      <c r="K19" s="5">
        <f t="shared" si="3"/>
        <v>97.35669711251758</v>
      </c>
      <c r="L19" s="5">
        <f t="shared" si="4"/>
        <v>1.1860865844411066</v>
      </c>
      <c r="M19" s="5">
        <f t="shared" si="5"/>
        <v>99.838348556258779</v>
      </c>
      <c r="N19" s="5">
        <f t="shared" si="6"/>
        <v>1.2230432922205532</v>
      </c>
    </row>
    <row r="20" spans="3:14">
      <c r="C20" s="2">
        <v>40973</v>
      </c>
      <c r="D20" s="3">
        <v>81.39</v>
      </c>
      <c r="E20" s="5">
        <f>AVERAGE(D$4:D20)</f>
        <v>75.557647058823548</v>
      </c>
      <c r="F20" s="5">
        <f t="shared" si="7"/>
        <v>34.016340830449614</v>
      </c>
      <c r="G20" s="5">
        <f>SQRT(AVERAGE(F$4:F20))</f>
        <v>2.7923618828555146</v>
      </c>
      <c r="H20" s="7">
        <f t="shared" si="0"/>
        <v>3.6956707779446728E-2</v>
      </c>
      <c r="I20" s="5">
        <f t="shared" si="1"/>
        <v>93.942914351433444</v>
      </c>
      <c r="J20" s="5">
        <f t="shared" si="2"/>
        <v>1.1491298766616598</v>
      </c>
      <c r="K20" s="5">
        <f t="shared" si="3"/>
        <v>96.73527623428896</v>
      </c>
      <c r="L20" s="5">
        <f t="shared" si="4"/>
        <v>1.1814376129289965</v>
      </c>
      <c r="M20" s="5">
        <f t="shared" si="5"/>
        <v>99.527638117144477</v>
      </c>
      <c r="N20" s="5">
        <f t="shared" si="6"/>
        <v>1.2207188064644983</v>
      </c>
    </row>
    <row r="21" spans="3:14">
      <c r="C21" s="2">
        <v>40974</v>
      </c>
      <c r="D21" s="3">
        <v>81.09</v>
      </c>
      <c r="E21" s="5">
        <f>AVERAGE(D$4:D21)</f>
        <v>75.865000000000009</v>
      </c>
      <c r="F21" s="5">
        <f t="shared" si="7"/>
        <v>27.30062499999994</v>
      </c>
      <c r="G21" s="5">
        <f>SQRT(AVERAGE(F$4:F21))</f>
        <v>2.9800677475708377</v>
      </c>
      <c r="H21" s="7">
        <f t="shared" si="0"/>
        <v>3.9281193535501711E-2</v>
      </c>
      <c r="I21" s="5">
        <f t="shared" si="1"/>
        <v>93.37979675728748</v>
      </c>
      <c r="J21" s="5">
        <f t="shared" si="2"/>
        <v>1.142156419393495</v>
      </c>
      <c r="K21" s="5">
        <f t="shared" si="3"/>
        <v>96.359864504858322</v>
      </c>
      <c r="L21" s="5">
        <f t="shared" si="4"/>
        <v>1.1785172313607364</v>
      </c>
      <c r="M21" s="5">
        <f t="shared" si="5"/>
        <v>99.339932252429151</v>
      </c>
      <c r="N21" s="5">
        <f t="shared" si="6"/>
        <v>1.2192586156803682</v>
      </c>
    </row>
    <row r="22" spans="3:14">
      <c r="C22" s="2">
        <v>40975</v>
      </c>
      <c r="D22" s="3">
        <v>80.92</v>
      </c>
      <c r="E22" s="5">
        <f>AVERAGE(D$4:D22)</f>
        <v>76.131052631578953</v>
      </c>
      <c r="F22" s="5">
        <f t="shared" si="7"/>
        <v>22.934016897506886</v>
      </c>
      <c r="G22" s="5">
        <f>SQRT(AVERAGE(F$4:F22))</f>
        <v>3.1016844739212739</v>
      </c>
      <c r="H22" s="7">
        <f t="shared" si="0"/>
        <v>4.0741384319631799E-2</v>
      </c>
      <c r="I22" s="5">
        <f t="shared" si="1"/>
        <v>93.014946578236177</v>
      </c>
      <c r="J22" s="5">
        <f t="shared" si="2"/>
        <v>1.1377758470411046</v>
      </c>
      <c r="K22" s="5">
        <f t="shared" si="3"/>
        <v>96.116631052157445</v>
      </c>
      <c r="L22" s="5">
        <f t="shared" si="4"/>
        <v>1.1767547161203504</v>
      </c>
      <c r="M22" s="5">
        <f t="shared" si="5"/>
        <v>99.218315526078726</v>
      </c>
      <c r="N22" s="5">
        <f t="shared" si="6"/>
        <v>1.2183773580601751</v>
      </c>
    </row>
    <row r="23" spans="3:14">
      <c r="C23" s="2">
        <v>40979</v>
      </c>
      <c r="D23" s="3">
        <v>80.75</v>
      </c>
      <c r="E23" s="5">
        <f>AVERAGE(D$4:D23)</f>
        <v>76.362000000000009</v>
      </c>
      <c r="F23" s="5">
        <f t="shared" si="7"/>
        <v>19.254543999999921</v>
      </c>
      <c r="G23" s="5">
        <f>SQRT(AVERAGE(F$4:F23))</f>
        <v>3.1783881838089054</v>
      </c>
      <c r="H23" s="7">
        <f t="shared" si="0"/>
        <v>4.1622641939824845E-2</v>
      </c>
      <c r="I23" s="5">
        <f t="shared" si="1"/>
        <v>92.784835448573276</v>
      </c>
      <c r="J23" s="5">
        <f t="shared" si="2"/>
        <v>1.1351320741805255</v>
      </c>
      <c r="K23" s="5">
        <f t="shared" si="3"/>
        <v>95.963223632382181</v>
      </c>
      <c r="L23" s="5">
        <f t="shared" si="4"/>
        <v>1.1754793062486346</v>
      </c>
      <c r="M23" s="5">
        <f t="shared" si="5"/>
        <v>99.141611816191087</v>
      </c>
      <c r="N23" s="5">
        <f t="shared" si="6"/>
        <v>1.2177396531243174</v>
      </c>
    </row>
    <row r="24" spans="3:14">
      <c r="C24" s="2">
        <v>40980</v>
      </c>
      <c r="D24" s="3">
        <v>80.8</v>
      </c>
      <c r="E24" s="5">
        <f>AVERAGE(D$4:D24)</f>
        <v>76.573333333333338</v>
      </c>
      <c r="F24" s="5">
        <f t="shared" si="7"/>
        <v>17.864711111111049</v>
      </c>
      <c r="G24" s="5">
        <f>SQRT(AVERAGE(F$4:F24))</f>
        <v>3.2360156280939396</v>
      </c>
      <c r="H24" s="7">
        <f t="shared" si="0"/>
        <v>4.2260346875682649E-2</v>
      </c>
      <c r="I24" s="5">
        <f t="shared" si="1"/>
        <v>92.61195311571818</v>
      </c>
      <c r="J24" s="5">
        <f t="shared" si="2"/>
        <v>1.133218959372952</v>
      </c>
      <c r="K24" s="5">
        <f t="shared" si="3"/>
        <v>95.847968743812118</v>
      </c>
      <c r="L24" s="5">
        <f t="shared" si="4"/>
        <v>1.1743185603565804</v>
      </c>
      <c r="M24" s="5">
        <f t="shared" si="5"/>
        <v>99.083984371906055</v>
      </c>
      <c r="N24" s="5">
        <f t="shared" si="6"/>
        <v>1.2171592801782902</v>
      </c>
    </row>
    <row r="25" spans="3:14">
      <c r="C25" s="2">
        <v>40981</v>
      </c>
      <c r="D25" s="3">
        <v>81.03</v>
      </c>
      <c r="E25" s="5">
        <f>AVERAGE(D$4:D25)</f>
        <v>76.775909090909096</v>
      </c>
      <c r="F25" s="5">
        <f t="shared" si="7"/>
        <v>18.097289462809886</v>
      </c>
      <c r="G25" s="5">
        <f>SQRT(AVERAGE(F$4:F25))</f>
        <v>3.2891352104206968</v>
      </c>
      <c r="H25" s="7">
        <f t="shared" si="0"/>
        <v>4.2840719821709769E-2</v>
      </c>
      <c r="I25" s="5">
        <f t="shared" si="1"/>
        <v>92.452594368737905</v>
      </c>
      <c r="J25" s="5">
        <f t="shared" si="2"/>
        <v>1.1314778405348707</v>
      </c>
      <c r="K25" s="5">
        <f t="shared" si="3"/>
        <v>95.741729579158601</v>
      </c>
      <c r="L25" s="5">
        <f t="shared" si="4"/>
        <v>1.1730673805033089</v>
      </c>
      <c r="M25" s="5">
        <f t="shared" si="5"/>
        <v>99.030864789579297</v>
      </c>
      <c r="N25" s="5">
        <f t="shared" si="6"/>
        <v>1.2165336902516546</v>
      </c>
    </row>
    <row r="26" spans="3:14">
      <c r="C26" s="2">
        <v>40982</v>
      </c>
      <c r="D26" s="3">
        <v>81.39</v>
      </c>
      <c r="E26" s="5">
        <f>AVERAGE(D$4:D26)</f>
        <v>76.976521739130447</v>
      </c>
      <c r="F26" s="5">
        <f t="shared" si="7"/>
        <v>19.478790359168134</v>
      </c>
      <c r="G26" s="5">
        <f>SQRT(AVERAGE(F$4:F26))</f>
        <v>3.3458853372632937</v>
      </c>
      <c r="H26" s="7">
        <f t="shared" si="0"/>
        <v>4.3466309748345484E-2</v>
      </c>
      <c r="I26" s="5">
        <f t="shared" si="1"/>
        <v>92.282343988210116</v>
      </c>
      <c r="J26" s="5">
        <f t="shared" si="2"/>
        <v>1.1296010707549635</v>
      </c>
      <c r="K26" s="5">
        <f t="shared" si="3"/>
        <v>95.628229325473399</v>
      </c>
      <c r="L26" s="5">
        <f t="shared" si="4"/>
        <v>1.1718810650075604</v>
      </c>
      <c r="M26" s="5">
        <f t="shared" si="5"/>
        <v>98.974114662736696</v>
      </c>
      <c r="N26" s="5">
        <f t="shared" si="6"/>
        <v>1.2159405325037802</v>
      </c>
    </row>
    <row r="27" spans="3:14">
      <c r="C27" s="2">
        <v>40983</v>
      </c>
      <c r="D27" s="3">
        <v>81.64</v>
      </c>
      <c r="E27" s="5">
        <f>AVERAGE(D$4:D27)</f>
        <v>77.170833333333348</v>
      </c>
      <c r="F27" s="5">
        <f t="shared" si="7"/>
        <v>19.973450694444313</v>
      </c>
      <c r="G27" s="5">
        <f>SQRT(AVERAGE(F$4:F27))</f>
        <v>3.400105822906196</v>
      </c>
      <c r="H27" s="7">
        <f t="shared" si="0"/>
        <v>4.4059467496219799E-2</v>
      </c>
      <c r="I27" s="5">
        <f t="shared" si="1"/>
        <v>92.119682531281398</v>
      </c>
      <c r="J27" s="5">
        <f t="shared" si="2"/>
        <v>1.1278215975113406</v>
      </c>
      <c r="K27" s="5">
        <f t="shared" si="3"/>
        <v>95.519788354187597</v>
      </c>
      <c r="L27" s="5">
        <f t="shared" si="4"/>
        <v>1.1708677163990799</v>
      </c>
      <c r="M27" s="5">
        <f t="shared" si="5"/>
        <v>98.919894177093795</v>
      </c>
      <c r="N27" s="5">
        <f t="shared" si="6"/>
        <v>1.2154338581995399</v>
      </c>
    </row>
    <row r="28" spans="3:14">
      <c r="C28" s="2">
        <v>40986</v>
      </c>
      <c r="D28" s="3">
        <v>81.790000000000006</v>
      </c>
      <c r="E28" s="5">
        <f>AVERAGE(D$4:D28)</f>
        <v>77.35560000000001</v>
      </c>
      <c r="F28" s="5">
        <f t="shared" si="7"/>
        <v>19.663903359999971</v>
      </c>
      <c r="G28" s="5">
        <f>SQRT(AVERAGE(F$4:F28))</f>
        <v>3.4474406386596699</v>
      </c>
      <c r="H28" s="7">
        <f t="shared" si="0"/>
        <v>4.4566141800460077E-2</v>
      </c>
      <c r="I28" s="5">
        <f t="shared" si="1"/>
        <v>91.97767808402098</v>
      </c>
      <c r="J28" s="5">
        <f t="shared" si="2"/>
        <v>1.1263015745986198</v>
      </c>
      <c r="K28" s="5">
        <f t="shared" si="3"/>
        <v>95.425118722680651</v>
      </c>
      <c r="L28" s="5">
        <f t="shared" si="4"/>
        <v>1.1701623999947421</v>
      </c>
      <c r="M28" s="5">
        <f t="shared" si="5"/>
        <v>98.872559361340322</v>
      </c>
      <c r="N28" s="5">
        <f t="shared" si="6"/>
        <v>1.215081199997371</v>
      </c>
    </row>
    <row r="29" spans="3:14">
      <c r="C29" s="2">
        <v>40987</v>
      </c>
      <c r="D29" s="3">
        <v>81.790000000000006</v>
      </c>
      <c r="E29" s="5">
        <f>AVERAGE(D$4:D29)</f>
        <v>77.526153846153861</v>
      </c>
      <c r="F29" s="5">
        <f t="shared" si="7"/>
        <v>18.180384023668569</v>
      </c>
      <c r="G29" s="5">
        <f>SQRT(AVERAGE(F$4:F29))</f>
        <v>3.4823817995884294</v>
      </c>
      <c r="H29" s="7">
        <f t="shared" si="0"/>
        <v>4.4918800002628961E-2</v>
      </c>
      <c r="I29" s="5">
        <f t="shared" si="1"/>
        <v>91.872854601234707</v>
      </c>
      <c r="J29" s="5">
        <f t="shared" si="2"/>
        <v>1.1252435999921131</v>
      </c>
      <c r="K29" s="5">
        <f t="shared" si="3"/>
        <v>95.355236400823131</v>
      </c>
      <c r="L29" s="5">
        <f t="shared" si="4"/>
        <v>1.1696580875611238</v>
      </c>
      <c r="M29" s="5">
        <f t="shared" si="5"/>
        <v>98.837618200411569</v>
      </c>
      <c r="N29" s="5">
        <f t="shared" si="6"/>
        <v>1.214829043780562</v>
      </c>
    </row>
    <row r="30" spans="3:14">
      <c r="C30" s="2">
        <v>40988</v>
      </c>
      <c r="D30" s="3">
        <v>81.83</v>
      </c>
      <c r="E30" s="5">
        <f>AVERAGE(D$4:D30)</f>
        <v>77.685555555555567</v>
      </c>
      <c r="F30" s="5">
        <f t="shared" si="7"/>
        <v>17.176419753086311</v>
      </c>
      <c r="G30" s="5">
        <f>SQRT(AVERAGE(F$4:F30))</f>
        <v>3.5091308288827272</v>
      </c>
      <c r="H30" s="7">
        <f t="shared" si="0"/>
        <v>4.5170956219438105E-2</v>
      </c>
      <c r="I30" s="5">
        <f t="shared" si="1"/>
        <v>91.792607513351811</v>
      </c>
      <c r="J30" s="5">
        <f t="shared" si="2"/>
        <v>1.1244871313416858</v>
      </c>
      <c r="K30" s="5">
        <f t="shared" si="3"/>
        <v>95.301738342234543</v>
      </c>
      <c r="L30" s="5">
        <f t="shared" si="4"/>
        <v>1.1681344164671237</v>
      </c>
      <c r="M30" s="5">
        <f t="shared" si="5"/>
        <v>98.810869171117261</v>
      </c>
      <c r="N30" s="5">
        <f t="shared" si="6"/>
        <v>1.214067208233562</v>
      </c>
    </row>
    <row r="31" spans="3:14">
      <c r="C31" s="2">
        <v>40989</v>
      </c>
      <c r="D31" s="3">
        <v>82.95</v>
      </c>
      <c r="E31" s="5">
        <f>AVERAGE(D$4:D31)</f>
        <v>77.873571428571424</v>
      </c>
      <c r="F31" s="5">
        <f t="shared" si="7"/>
        <v>25.770127040816405</v>
      </c>
      <c r="G31" s="5">
        <f>SQRT(AVERAGE(F$4:F31))</f>
        <v>3.5769505405374189</v>
      </c>
      <c r="H31" s="7">
        <f t="shared" si="0"/>
        <v>4.593279176643815E-2</v>
      </c>
      <c r="I31" s="5">
        <f t="shared" si="1"/>
        <v>91.589148378387733</v>
      </c>
      <c r="J31" s="5">
        <f t="shared" si="2"/>
        <v>1.1222016247006856</v>
      </c>
      <c r="K31" s="5">
        <f t="shared" si="3"/>
        <v>95.166098918925158</v>
      </c>
      <c r="L31" s="5">
        <f t="shared" si="4"/>
        <v>1.1670629360461995</v>
      </c>
      <c r="M31" s="5">
        <f t="shared" si="5"/>
        <v>98.743049459462569</v>
      </c>
      <c r="N31" s="5">
        <f t="shared" si="6"/>
        <v>1.2135314680230997</v>
      </c>
    </row>
    <row r="32" spans="3:14">
      <c r="C32" s="2">
        <v>40990</v>
      </c>
      <c r="D32" s="3">
        <v>82.86</v>
      </c>
      <c r="E32" s="5">
        <f>AVERAGE(D$4:D32)</f>
        <v>78.045517241379315</v>
      </c>
      <c r="F32" s="5">
        <f t="shared" si="7"/>
        <v>23.179244233055837</v>
      </c>
      <c r="G32" s="5">
        <f>SQRT(AVERAGE(F$4:F32))</f>
        <v>3.6266606135847566</v>
      </c>
      <c r="H32" s="7">
        <f t="shared" si="0"/>
        <v>4.6468531976900276E-2</v>
      </c>
      <c r="I32" s="5">
        <f t="shared" si="1"/>
        <v>91.440018159245724</v>
      </c>
      <c r="J32" s="5">
        <f t="shared" si="2"/>
        <v>1.1205944040692992</v>
      </c>
      <c r="K32" s="5">
        <f t="shared" si="3"/>
        <v>95.066678772830485</v>
      </c>
      <c r="L32" s="5">
        <f t="shared" si="4"/>
        <v>1.1659906493082153</v>
      </c>
      <c r="M32" s="5">
        <f t="shared" si="5"/>
        <v>98.693339386415232</v>
      </c>
      <c r="N32" s="5">
        <f t="shared" si="6"/>
        <v>1.2129953246541076</v>
      </c>
    </row>
    <row r="33" spans="3:14">
      <c r="C33" s="2">
        <v>40993</v>
      </c>
      <c r="D33" s="3">
        <v>83.12</v>
      </c>
      <c r="E33" s="5">
        <f>AVERAGE(D$4:D33)</f>
        <v>78.214666666666673</v>
      </c>
      <c r="F33" s="5">
        <f t="shared" si="7"/>
        <v>24.062295111111091</v>
      </c>
      <c r="G33" s="5">
        <f>SQRT(AVERAGE(F$4:F33))</f>
        <v>3.6764550139538543</v>
      </c>
      <c r="H33" s="7">
        <f t="shared" si="0"/>
        <v>4.7004675345892338E-2</v>
      </c>
      <c r="I33" s="5">
        <f t="shared" si="1"/>
        <v>91.290634958138426</v>
      </c>
      <c r="J33" s="5">
        <f t="shared" si="2"/>
        <v>1.1189859739623229</v>
      </c>
      <c r="K33" s="5">
        <f t="shared" si="3"/>
        <v>94.967089972092282</v>
      </c>
      <c r="L33" s="5">
        <f t="shared" si="4"/>
        <v>1.1640013752842266</v>
      </c>
      <c r="M33" s="5">
        <f t="shared" si="5"/>
        <v>98.643544986046138</v>
      </c>
      <c r="N33" s="5">
        <f t="shared" si="6"/>
        <v>1.2120006876421134</v>
      </c>
    </row>
    <row r="34" spans="3:14">
      <c r="C34" s="2">
        <v>40994</v>
      </c>
      <c r="D34" s="3">
        <v>83.22</v>
      </c>
      <c r="E34" s="5">
        <f>AVERAGE(D5:D34)</f>
        <v>78.591333333333324</v>
      </c>
      <c r="F34" s="5">
        <f t="shared" si="7"/>
        <v>21.424555111111186</v>
      </c>
      <c r="G34" s="5">
        <f>SQRT(AVERAGE(F5:F34))</f>
        <v>3.7723299572894566</v>
      </c>
      <c r="H34" s="7">
        <f t="shared" si="0"/>
        <v>4.7999312357886667E-2</v>
      </c>
      <c r="I34" s="5">
        <f t="shared" si="1"/>
        <v>91.003010128131621</v>
      </c>
      <c r="J34" s="5">
        <f t="shared" si="2"/>
        <v>1.1160020629263401</v>
      </c>
      <c r="K34" s="5">
        <f t="shared" si="3"/>
        <v>94.775340085421078</v>
      </c>
      <c r="L34" s="5">
        <f t="shared" si="4"/>
        <v>1.1621272428950649</v>
      </c>
      <c r="M34" s="5">
        <f t="shared" si="5"/>
        <v>98.547670042710536</v>
      </c>
      <c r="N34" s="5">
        <f t="shared" si="6"/>
        <v>1.2110636214475323</v>
      </c>
    </row>
    <row r="35" spans="3:14">
      <c r="C35" s="2">
        <v>40995</v>
      </c>
      <c r="D35" s="3">
        <v>83.59</v>
      </c>
      <c r="E35" s="5">
        <f t="shared" ref="E35:E98" si="8">AVERAGE(D6:D35)</f>
        <v>78.981000000000009</v>
      </c>
      <c r="F35" s="5">
        <f t="shared" si="7"/>
        <v>21.242880999999951</v>
      </c>
      <c r="G35" s="5">
        <f t="shared" ref="G35:G98" si="9">SQRT(AVERAGE(F6:F35))</f>
        <v>3.8650441144524437</v>
      </c>
      <c r="H35" s="7">
        <f t="shared" si="0"/>
        <v>4.8936378552467595E-2</v>
      </c>
      <c r="I35" s="5">
        <f t="shared" si="1"/>
        <v>90.724867656642658</v>
      </c>
      <c r="J35" s="5">
        <f t="shared" si="2"/>
        <v>1.1131908643425972</v>
      </c>
      <c r="K35" s="5">
        <f t="shared" si="3"/>
        <v>94.589911771095103</v>
      </c>
      <c r="L35" s="5">
        <f t="shared" si="4"/>
        <v>1.1604462939236055</v>
      </c>
      <c r="M35" s="5">
        <f t="shared" si="5"/>
        <v>98.454955885547548</v>
      </c>
      <c r="N35" s="5">
        <f t="shared" si="6"/>
        <v>1.2102231469618028</v>
      </c>
    </row>
    <row r="36" spans="3:14">
      <c r="C36" s="2">
        <v>40996</v>
      </c>
      <c r="D36" s="3">
        <v>83.85</v>
      </c>
      <c r="E36" s="5">
        <f t="shared" si="8"/>
        <v>79.364000000000004</v>
      </c>
      <c r="F36" s="5">
        <f t="shared" si="7"/>
        <v>20.124195999999909</v>
      </c>
      <c r="G36" s="5">
        <f t="shared" si="9"/>
        <v>3.9504901645234867</v>
      </c>
      <c r="H36" s="7">
        <f t="shared" si="0"/>
        <v>4.9776853038197247E-2</v>
      </c>
      <c r="I36" s="5">
        <f t="shared" si="1"/>
        <v>90.468529506429533</v>
      </c>
      <c r="J36" s="5">
        <f t="shared" si="2"/>
        <v>1.1106694408854083</v>
      </c>
      <c r="K36" s="5">
        <f t="shared" si="3"/>
        <v>94.41901967095302</v>
      </c>
      <c r="L36" s="5">
        <f t="shared" si="4"/>
        <v>1.1587553925155063</v>
      </c>
      <c r="M36" s="5">
        <f t="shared" si="5"/>
        <v>98.369509835476507</v>
      </c>
      <c r="N36" s="5">
        <f t="shared" si="6"/>
        <v>1.2093776962577532</v>
      </c>
    </row>
    <row r="37" spans="3:14">
      <c r="C37" s="2">
        <v>40997</v>
      </c>
      <c r="D37" s="3">
        <v>84.34</v>
      </c>
      <c r="E37" s="5">
        <f t="shared" si="8"/>
        <v>79.760333333333335</v>
      </c>
      <c r="F37" s="5">
        <f t="shared" si="7"/>
        <v>20.973346777777792</v>
      </c>
      <c r="G37" s="5">
        <f t="shared" si="9"/>
        <v>4.037651820582858</v>
      </c>
      <c r="H37" s="7">
        <f t="shared" si="0"/>
        <v>5.0622303742246869E-2</v>
      </c>
      <c r="I37" s="5">
        <f t="shared" si="1"/>
        <v>90.207044538251424</v>
      </c>
      <c r="J37" s="5">
        <f t="shared" si="2"/>
        <v>1.1081330887732594</v>
      </c>
      <c r="K37" s="5">
        <f t="shared" si="3"/>
        <v>94.244696358834275</v>
      </c>
      <c r="L37" s="5">
        <f t="shared" si="4"/>
        <v>1.1570590034979669</v>
      </c>
      <c r="M37" s="5">
        <f t="shared" si="5"/>
        <v>98.282348179417141</v>
      </c>
      <c r="N37" s="5">
        <f t="shared" si="6"/>
        <v>1.2085295017489834</v>
      </c>
    </row>
    <row r="38" spans="3:14">
      <c r="C38" s="2">
        <v>41000</v>
      </c>
      <c r="D38" s="3">
        <v>84.87</v>
      </c>
      <c r="E38" s="5">
        <f t="shared" si="8"/>
        <v>80.185999999999993</v>
      </c>
      <c r="F38" s="5">
        <f t="shared" si="7"/>
        <v>21.939856000000109</v>
      </c>
      <c r="G38" s="5">
        <f t="shared" si="9"/>
        <v>4.1272133727560139</v>
      </c>
      <c r="H38" s="7">
        <f t="shared" si="0"/>
        <v>5.1470498251016565E-2</v>
      </c>
      <c r="I38" s="5">
        <f t="shared" si="1"/>
        <v>89.938359881731955</v>
      </c>
      <c r="J38" s="5">
        <f t="shared" si="2"/>
        <v>1.1055885052469503</v>
      </c>
      <c r="K38" s="5">
        <f t="shared" si="3"/>
        <v>94.065573254487958</v>
      </c>
      <c r="L38" s="5">
        <f t="shared" si="4"/>
        <v>1.1546191252175595</v>
      </c>
      <c r="M38" s="5">
        <f t="shared" si="5"/>
        <v>98.192786627243976</v>
      </c>
      <c r="N38" s="5">
        <f t="shared" si="6"/>
        <v>1.2073095626087798</v>
      </c>
    </row>
    <row r="39" spans="3:14">
      <c r="C39" s="2">
        <v>41001</v>
      </c>
      <c r="D39" s="3">
        <v>86.18</v>
      </c>
      <c r="E39" s="5">
        <f t="shared" si="8"/>
        <v>80.635666666666651</v>
      </c>
      <c r="F39" s="5">
        <f t="shared" si="7"/>
        <v>30.739632111111359</v>
      </c>
      <c r="G39" s="5">
        <f t="shared" si="9"/>
        <v>4.2487285459993096</v>
      </c>
      <c r="H39" s="7">
        <f t="shared" si="0"/>
        <v>5.2690437391220306E-2</v>
      </c>
      <c r="I39" s="5">
        <f t="shared" si="1"/>
        <v>89.573814362002068</v>
      </c>
      <c r="J39" s="5">
        <f t="shared" si="2"/>
        <v>1.101928687826339</v>
      </c>
      <c r="K39" s="5">
        <f t="shared" si="3"/>
        <v>93.822542908001367</v>
      </c>
      <c r="L39" s="5">
        <f t="shared" si="4"/>
        <v>1.153367929123406</v>
      </c>
      <c r="M39" s="5">
        <f t="shared" si="5"/>
        <v>98.07127145400068</v>
      </c>
      <c r="N39" s="5">
        <f t="shared" si="6"/>
        <v>1.2066839645617029</v>
      </c>
    </row>
    <row r="40" spans="3:14">
      <c r="C40" s="2">
        <v>41002</v>
      </c>
      <c r="D40" s="3">
        <v>86.14</v>
      </c>
      <c r="E40" s="5">
        <f t="shared" si="8"/>
        <v>80.98333333333332</v>
      </c>
      <c r="F40" s="5">
        <f t="shared" si="7"/>
        <v>26.591211111111253</v>
      </c>
      <c r="G40" s="5">
        <f t="shared" si="9"/>
        <v>4.317710269911422</v>
      </c>
      <c r="H40" s="7">
        <f t="shared" si="0"/>
        <v>5.3316035438297049E-2</v>
      </c>
      <c r="I40" s="5">
        <f t="shared" si="1"/>
        <v>89.366869190265732</v>
      </c>
      <c r="J40" s="5">
        <f t="shared" si="2"/>
        <v>1.1000518936851089</v>
      </c>
      <c r="K40" s="5">
        <f t="shared" si="3"/>
        <v>93.684579460177147</v>
      </c>
      <c r="L40" s="5">
        <f t="shared" si="4"/>
        <v>1.152423793983961</v>
      </c>
      <c r="M40" s="5">
        <f t="shared" si="5"/>
        <v>98.002289730088577</v>
      </c>
      <c r="N40" s="5">
        <f t="shared" si="6"/>
        <v>1.2062118969919806</v>
      </c>
    </row>
    <row r="41" spans="3:14">
      <c r="C41" s="2">
        <v>41003</v>
      </c>
      <c r="D41" s="3">
        <v>86.2</v>
      </c>
      <c r="E41" s="5">
        <f t="shared" si="8"/>
        <v>81.316666666666649</v>
      </c>
      <c r="F41" s="5">
        <f t="shared" si="7"/>
        <v>23.846944444444649</v>
      </c>
      <c r="G41" s="5">
        <f t="shared" si="9"/>
        <v>4.3738692429354495</v>
      </c>
      <c r="H41" s="7">
        <f t="shared" si="0"/>
        <v>5.3788103008019478E-2</v>
      </c>
      <c r="I41" s="5">
        <f t="shared" si="1"/>
        <v>89.19839227119364</v>
      </c>
      <c r="J41" s="5">
        <f t="shared" si="2"/>
        <v>1.0986356909759416</v>
      </c>
      <c r="K41" s="5">
        <f t="shared" si="3"/>
        <v>93.572261514129096</v>
      </c>
      <c r="L41" s="5">
        <f t="shared" si="4"/>
        <v>1.1517962281679737</v>
      </c>
      <c r="M41" s="5">
        <f t="shared" si="5"/>
        <v>97.946130757064537</v>
      </c>
      <c r="N41" s="5">
        <f t="shared" si="6"/>
        <v>1.2058981140839868</v>
      </c>
    </row>
    <row r="42" spans="3:14">
      <c r="C42" s="2">
        <v>41004</v>
      </c>
      <c r="D42" s="3">
        <v>85.97</v>
      </c>
      <c r="E42" s="5">
        <f t="shared" si="8"/>
        <v>81.641666666666637</v>
      </c>
      <c r="F42" s="5">
        <f t="shared" si="7"/>
        <v>18.734469444444688</v>
      </c>
      <c r="G42" s="5">
        <f t="shared" si="9"/>
        <v>4.4169681359931756</v>
      </c>
      <c r="H42" s="7">
        <f t="shared" si="0"/>
        <v>5.4101885916013191E-2</v>
      </c>
      <c r="I42" s="5">
        <f t="shared" si="1"/>
        <v>89.06909559202046</v>
      </c>
      <c r="J42" s="5">
        <f t="shared" si="2"/>
        <v>1.0976943422519605</v>
      </c>
      <c r="K42" s="5">
        <f t="shared" si="3"/>
        <v>93.486063728013647</v>
      </c>
      <c r="L42" s="5">
        <f t="shared" si="4"/>
        <v>1.1513522564612737</v>
      </c>
      <c r="M42" s="5">
        <f t="shared" si="5"/>
        <v>97.90303186400682</v>
      </c>
      <c r="N42" s="5">
        <f t="shared" si="6"/>
        <v>1.2056761282306367</v>
      </c>
    </row>
    <row r="43" spans="3:14">
      <c r="C43" s="2">
        <v>41007</v>
      </c>
      <c r="D43" s="3">
        <v>85.89</v>
      </c>
      <c r="E43" s="5">
        <f t="shared" si="8"/>
        <v>81.9643333333333</v>
      </c>
      <c r="F43" s="5">
        <f t="shared" si="7"/>
        <v>15.41085877777804</v>
      </c>
      <c r="G43" s="5">
        <f t="shared" si="9"/>
        <v>4.4526199336613379</v>
      </c>
      <c r="H43" s="7">
        <f t="shared" si="0"/>
        <v>5.4323871769363173E-2</v>
      </c>
      <c r="I43" s="5">
        <f t="shared" si="1"/>
        <v>88.962140199015977</v>
      </c>
      <c r="J43" s="5">
        <f t="shared" si="2"/>
        <v>1.0970283846919104</v>
      </c>
      <c r="K43" s="5">
        <f t="shared" si="3"/>
        <v>93.414760132677316</v>
      </c>
      <c r="L43" s="5">
        <f t="shared" si="4"/>
        <v>1.1512666810318446</v>
      </c>
      <c r="M43" s="5">
        <f t="shared" si="5"/>
        <v>97.867380066338654</v>
      </c>
      <c r="N43" s="5">
        <f t="shared" si="6"/>
        <v>1.2056333405159223</v>
      </c>
    </row>
    <row r="44" spans="3:14">
      <c r="C44" s="2">
        <v>41008</v>
      </c>
      <c r="D44" s="3">
        <v>85.17</v>
      </c>
      <c r="E44" s="5">
        <f t="shared" si="8"/>
        <v>82.283333333333317</v>
      </c>
      <c r="F44" s="5">
        <f t="shared" si="7"/>
        <v>8.3328444444445466</v>
      </c>
      <c r="G44" s="5">
        <f t="shared" si="9"/>
        <v>4.4734699645481948</v>
      </c>
      <c r="H44" s="7">
        <f t="shared" si="0"/>
        <v>5.4366659484077727E-2</v>
      </c>
      <c r="I44" s="5">
        <f t="shared" si="1"/>
        <v>88.899590106355404</v>
      </c>
      <c r="J44" s="5">
        <f t="shared" si="2"/>
        <v>1.0969000215477669</v>
      </c>
      <c r="K44" s="5">
        <f t="shared" si="3"/>
        <v>93.373060070903605</v>
      </c>
      <c r="L44" s="5">
        <f t="shared" si="4"/>
        <v>1.1515372779142501</v>
      </c>
      <c r="M44" s="5">
        <f t="shared" si="5"/>
        <v>97.846530035451792</v>
      </c>
      <c r="N44" s="5">
        <f t="shared" si="6"/>
        <v>1.2057686389571249</v>
      </c>
    </row>
    <row r="45" spans="3:14">
      <c r="C45" s="2">
        <v>41009</v>
      </c>
      <c r="D45" s="3">
        <v>85.02</v>
      </c>
      <c r="E45" s="5">
        <f t="shared" si="8"/>
        <v>82.573333333333309</v>
      </c>
      <c r="F45" s="5">
        <f t="shared" si="7"/>
        <v>5.9861777777778764</v>
      </c>
      <c r="G45" s="5">
        <f t="shared" si="9"/>
        <v>4.478064252513664</v>
      </c>
      <c r="H45" s="7">
        <f t="shared" si="0"/>
        <v>5.4231361042875001E-2</v>
      </c>
      <c r="I45" s="5">
        <f t="shared" si="1"/>
        <v>88.885807242459009</v>
      </c>
      <c r="J45" s="5">
        <f t="shared" si="2"/>
        <v>1.097305916871375</v>
      </c>
      <c r="K45" s="5">
        <f t="shared" si="3"/>
        <v>93.36387149497267</v>
      </c>
      <c r="L45" s="5">
        <f t="shared" si="4"/>
        <v>1.1523280714139919</v>
      </c>
      <c r="M45" s="5">
        <f t="shared" si="5"/>
        <v>97.841935747486332</v>
      </c>
      <c r="N45" s="5">
        <f t="shared" si="6"/>
        <v>1.2061640357069958</v>
      </c>
    </row>
    <row r="46" spans="3:14">
      <c r="C46" s="2">
        <v>41010</v>
      </c>
      <c r="D46" s="3">
        <v>84.04</v>
      </c>
      <c r="E46" s="5">
        <f t="shared" si="8"/>
        <v>82.808666666666639</v>
      </c>
      <c r="F46" s="5">
        <f t="shared" si="7"/>
        <v>1.5161817777778617</v>
      </c>
      <c r="G46" s="5">
        <f t="shared" si="9"/>
        <v>4.4580844218179445</v>
      </c>
      <c r="H46" s="7">
        <f t="shared" si="0"/>
        <v>5.3835964293004107E-2</v>
      </c>
      <c r="I46" s="5">
        <f t="shared" si="1"/>
        <v>88.945746734546162</v>
      </c>
      <c r="J46" s="5">
        <f t="shared" si="2"/>
        <v>1.0984921071209877</v>
      </c>
      <c r="K46" s="5">
        <f t="shared" si="3"/>
        <v>93.403831156364106</v>
      </c>
      <c r="L46" s="5">
        <f t="shared" si="4"/>
        <v>1.1532212450795281</v>
      </c>
      <c r="M46" s="5">
        <f t="shared" si="5"/>
        <v>97.86191557818205</v>
      </c>
      <c r="N46" s="5">
        <f t="shared" si="6"/>
        <v>1.2066106225397641</v>
      </c>
    </row>
    <row r="47" spans="3:14">
      <c r="C47" s="2">
        <v>41014</v>
      </c>
      <c r="D47" s="3">
        <v>83.21</v>
      </c>
      <c r="E47" s="5">
        <f t="shared" si="8"/>
        <v>83.00833333333334</v>
      </c>
      <c r="F47" s="5">
        <f t="shared" si="7"/>
        <v>4.0669444444439248E-2</v>
      </c>
      <c r="G47" s="5">
        <f t="shared" si="9"/>
        <v>4.4317632406784186</v>
      </c>
      <c r="H47" s="7">
        <f t="shared" si="0"/>
        <v>5.3389377460235941E-2</v>
      </c>
      <c r="I47" s="5">
        <f t="shared" si="1"/>
        <v>89.024710277964743</v>
      </c>
      <c r="J47" s="5">
        <f t="shared" si="2"/>
        <v>1.0998318676192922</v>
      </c>
      <c r="K47" s="5">
        <f t="shared" si="3"/>
        <v>93.456473518643151</v>
      </c>
      <c r="L47" s="5">
        <f t="shared" si="4"/>
        <v>1.1543974529863801</v>
      </c>
      <c r="M47" s="5">
        <f t="shared" si="5"/>
        <v>97.888236759321572</v>
      </c>
      <c r="N47" s="5">
        <f t="shared" si="6"/>
        <v>1.20719872649319</v>
      </c>
    </row>
    <row r="48" spans="3:14">
      <c r="C48" s="2">
        <v>41015</v>
      </c>
      <c r="D48" s="3">
        <v>82.4</v>
      </c>
      <c r="E48" s="5">
        <f t="shared" si="8"/>
        <v>83.148333333333326</v>
      </c>
      <c r="F48" s="5">
        <f t="shared" si="7"/>
        <v>0.56000277777775875</v>
      </c>
      <c r="G48" s="5">
        <f t="shared" si="9"/>
        <v>4.3903378899687375</v>
      </c>
      <c r="H48" s="7">
        <f t="shared" si="0"/>
        <v>5.2801273506809972E-2</v>
      </c>
      <c r="I48" s="5">
        <f t="shared" si="1"/>
        <v>89.148986330093777</v>
      </c>
      <c r="J48" s="5">
        <f t="shared" si="2"/>
        <v>1.1015961794795701</v>
      </c>
      <c r="K48" s="5">
        <f t="shared" si="3"/>
        <v>93.539324220062525</v>
      </c>
      <c r="L48" s="5">
        <f t="shared" si="4"/>
        <v>1.1574247845879435</v>
      </c>
      <c r="M48" s="5">
        <f t="shared" si="5"/>
        <v>97.929662110031259</v>
      </c>
      <c r="N48" s="5">
        <f t="shared" si="6"/>
        <v>1.2087123922939718</v>
      </c>
    </row>
    <row r="49" spans="3:14">
      <c r="C49" s="2">
        <v>41016</v>
      </c>
      <c r="D49" s="3">
        <v>81.93</v>
      </c>
      <c r="E49" s="5">
        <f t="shared" si="8"/>
        <v>83.179000000000002</v>
      </c>
      <c r="F49" s="5">
        <f t="shared" si="7"/>
        <v>1.560000999999988</v>
      </c>
      <c r="G49" s="5">
        <f t="shared" si="9"/>
        <v>4.2660519213797254</v>
      </c>
      <c r="H49" s="7">
        <f t="shared" si="0"/>
        <v>5.128760770602827E-2</v>
      </c>
      <c r="I49" s="5">
        <f t="shared" si="1"/>
        <v>89.521844235860812</v>
      </c>
      <c r="J49" s="5">
        <f t="shared" si="2"/>
        <v>1.1061371768819153</v>
      </c>
      <c r="K49" s="5">
        <f t="shared" si="3"/>
        <v>93.787896157240539</v>
      </c>
      <c r="L49" s="5">
        <f t="shared" si="4"/>
        <v>1.160543003657343</v>
      </c>
      <c r="M49" s="5">
        <f t="shared" si="5"/>
        <v>98.053948078620266</v>
      </c>
      <c r="N49" s="5">
        <f t="shared" si="6"/>
        <v>1.2102715018286716</v>
      </c>
    </row>
    <row r="50" spans="3:14">
      <c r="C50" s="2">
        <v>41017</v>
      </c>
      <c r="D50" s="3">
        <v>81.95</v>
      </c>
      <c r="E50" s="5">
        <f t="shared" si="8"/>
        <v>83.197666666666677</v>
      </c>
      <c r="F50" s="5">
        <f t="shared" si="7"/>
        <v>1.5566721111111306</v>
      </c>
      <c r="G50" s="5">
        <f t="shared" si="9"/>
        <v>4.1372950146921319</v>
      </c>
      <c r="H50" s="7">
        <f t="shared" si="0"/>
        <v>4.9728498171328496E-2</v>
      </c>
      <c r="I50" s="5">
        <f t="shared" si="1"/>
        <v>89.908114955923594</v>
      </c>
      <c r="J50" s="5">
        <f t="shared" si="2"/>
        <v>1.1108145054860146</v>
      </c>
      <c r="K50" s="5">
        <f t="shared" si="3"/>
        <v>94.045409970615736</v>
      </c>
      <c r="L50" s="5">
        <f t="shared" si="4"/>
        <v>1.1631756380673228</v>
      </c>
      <c r="M50" s="5">
        <f t="shared" si="5"/>
        <v>98.182704985307865</v>
      </c>
      <c r="N50" s="5">
        <f t="shared" si="6"/>
        <v>1.2115878190336613</v>
      </c>
    </row>
    <row r="51" spans="3:14">
      <c r="C51" s="2">
        <v>41018</v>
      </c>
      <c r="D51" s="3">
        <v>82.27</v>
      </c>
      <c r="E51" s="5">
        <f t="shared" si="8"/>
        <v>83.237000000000009</v>
      </c>
      <c r="F51" s="5">
        <f t="shared" si="7"/>
        <v>0.93508900000002504</v>
      </c>
      <c r="G51" s="5">
        <f t="shared" si="9"/>
        <v>4.0296847070951305</v>
      </c>
      <c r="H51" s="7">
        <f t="shared" si="0"/>
        <v>4.8412180966338647E-2</v>
      </c>
      <c r="I51" s="5">
        <f t="shared" si="1"/>
        <v>90.230945878714607</v>
      </c>
      <c r="J51" s="5">
        <f t="shared" si="2"/>
        <v>1.1147634571009841</v>
      </c>
      <c r="K51" s="5">
        <f t="shared" si="3"/>
        <v>94.260630585809736</v>
      </c>
      <c r="L51" s="5">
        <f t="shared" si="4"/>
        <v>1.1654583467796253</v>
      </c>
      <c r="M51" s="5">
        <f t="shared" si="5"/>
        <v>98.290315292904864</v>
      </c>
      <c r="N51" s="5">
        <f t="shared" si="6"/>
        <v>1.2127291733898127</v>
      </c>
    </row>
    <row r="52" spans="3:14">
      <c r="C52" s="2">
        <v>41021</v>
      </c>
      <c r="D52" s="3">
        <v>82.4</v>
      </c>
      <c r="E52" s="5">
        <f t="shared" si="8"/>
        <v>83.286333333333332</v>
      </c>
      <c r="F52" s="5">
        <f t="shared" si="7"/>
        <v>0.78558677777776453</v>
      </c>
      <c r="G52" s="5">
        <f t="shared" si="9"/>
        <v>3.9370138219982667</v>
      </c>
      <c r="H52" s="7">
        <f t="shared" si="0"/>
        <v>4.7270826610187347E-2</v>
      </c>
      <c r="I52" s="5">
        <f t="shared" si="1"/>
        <v>90.508958534005188</v>
      </c>
      <c r="J52" s="5">
        <f t="shared" si="2"/>
        <v>1.118187520169438</v>
      </c>
      <c r="K52" s="5">
        <f t="shared" si="3"/>
        <v>94.445972356003466</v>
      </c>
      <c r="L52" s="5">
        <f t="shared" si="4"/>
        <v>1.1672998473017537</v>
      </c>
      <c r="M52" s="5">
        <f t="shared" si="5"/>
        <v>98.38298617800173</v>
      </c>
      <c r="N52" s="5">
        <f t="shared" si="6"/>
        <v>1.2136499236508769</v>
      </c>
    </row>
    <row r="53" spans="3:14">
      <c r="C53" s="2">
        <v>41022</v>
      </c>
      <c r="D53" s="3">
        <v>82</v>
      </c>
      <c r="E53" s="5">
        <f t="shared" si="8"/>
        <v>83.328000000000003</v>
      </c>
      <c r="F53" s="5">
        <f t="shared" si="7"/>
        <v>1.7635840000000078</v>
      </c>
      <c r="G53" s="5">
        <f t="shared" si="9"/>
        <v>3.8622591620197366</v>
      </c>
      <c r="H53" s="7">
        <f t="shared" si="0"/>
        <v>4.6350076349123179E-2</v>
      </c>
      <c r="I53" s="5">
        <f t="shared" si="1"/>
        <v>90.733222513940788</v>
      </c>
      <c r="J53" s="5">
        <f t="shared" si="2"/>
        <v>1.1209497709526306</v>
      </c>
      <c r="K53" s="5">
        <f t="shared" si="3"/>
        <v>94.595481675960514</v>
      </c>
      <c r="L53" s="5">
        <f t="shared" si="4"/>
        <v>1.169105865934372</v>
      </c>
      <c r="M53" s="5">
        <f t="shared" si="5"/>
        <v>98.457740837980253</v>
      </c>
      <c r="N53" s="5">
        <f t="shared" si="6"/>
        <v>1.214552932967186</v>
      </c>
    </row>
    <row r="54" spans="3:14">
      <c r="C54" s="2">
        <v>41023</v>
      </c>
      <c r="D54" s="3">
        <v>82.32</v>
      </c>
      <c r="E54" s="5">
        <f t="shared" si="8"/>
        <v>83.378666666666689</v>
      </c>
      <c r="F54" s="5">
        <f t="shared" si="7"/>
        <v>1.1207751111111726</v>
      </c>
      <c r="G54" s="5">
        <f t="shared" si="9"/>
        <v>3.7893158531066535</v>
      </c>
      <c r="H54" s="7">
        <f t="shared" si="0"/>
        <v>4.5447067032813981E-2</v>
      </c>
      <c r="I54" s="5">
        <f t="shared" si="1"/>
        <v>90.952052440680035</v>
      </c>
      <c r="J54" s="5">
        <f t="shared" si="2"/>
        <v>1.1236587989015581</v>
      </c>
      <c r="K54" s="5">
        <f t="shared" si="3"/>
        <v>94.741368293786692</v>
      </c>
      <c r="L54" s="5">
        <f t="shared" si="4"/>
        <v>1.1709561139961797</v>
      </c>
      <c r="M54" s="5">
        <f t="shared" si="5"/>
        <v>98.530684146893336</v>
      </c>
      <c r="N54" s="5">
        <f t="shared" si="6"/>
        <v>1.2154780569980899</v>
      </c>
    </row>
    <row r="55" spans="3:14">
      <c r="C55" s="2">
        <v>41028</v>
      </c>
      <c r="D55" s="3">
        <v>82.34</v>
      </c>
      <c r="E55" s="5">
        <f t="shared" si="8"/>
        <v>83.42233333333337</v>
      </c>
      <c r="F55" s="5">
        <f t="shared" si="7"/>
        <v>1.1714454444445161</v>
      </c>
      <c r="G55" s="5">
        <f t="shared" si="9"/>
        <v>3.7141243697530144</v>
      </c>
      <c r="H55" s="7">
        <f t="shared" si="0"/>
        <v>4.4521943001910112E-2</v>
      </c>
      <c r="I55" s="5">
        <f t="shared" si="1"/>
        <v>91.177626890740953</v>
      </c>
      <c r="J55" s="5">
        <f t="shared" si="2"/>
        <v>1.1264341709942696</v>
      </c>
      <c r="K55" s="5">
        <f t="shared" si="3"/>
        <v>94.891751260493962</v>
      </c>
      <c r="L55" s="5">
        <f t="shared" si="4"/>
        <v>1.1729840175159014</v>
      </c>
      <c r="M55" s="5">
        <f t="shared" si="5"/>
        <v>98.605875630246985</v>
      </c>
      <c r="N55" s="5">
        <f t="shared" si="6"/>
        <v>1.2164920087579507</v>
      </c>
    </row>
    <row r="56" spans="3:14">
      <c r="C56" s="2">
        <v>41029</v>
      </c>
      <c r="D56" s="3">
        <v>82.38</v>
      </c>
      <c r="E56" s="5">
        <f t="shared" si="8"/>
        <v>83.455333333333371</v>
      </c>
      <c r="F56" s="5">
        <f t="shared" si="7"/>
        <v>1.1563417777778688</v>
      </c>
      <c r="G56" s="5">
        <f t="shared" si="9"/>
        <v>3.6309739117689737</v>
      </c>
      <c r="H56" s="7">
        <f t="shared" si="0"/>
        <v>4.3507991242049307E-2</v>
      </c>
      <c r="I56" s="5">
        <f t="shared" si="1"/>
        <v>91.42707826469308</v>
      </c>
      <c r="J56" s="5">
        <f t="shared" si="2"/>
        <v>1.1294760262738521</v>
      </c>
      <c r="K56" s="5">
        <f t="shared" si="3"/>
        <v>95.058052176462041</v>
      </c>
      <c r="L56" s="5">
        <f t="shared" si="4"/>
        <v>1.1750638759057994</v>
      </c>
      <c r="M56" s="5">
        <f t="shared" si="5"/>
        <v>98.689026088231017</v>
      </c>
      <c r="N56" s="5">
        <f t="shared" si="6"/>
        <v>1.2175319379528997</v>
      </c>
    </row>
    <row r="57" spans="3:14">
      <c r="C57" s="2">
        <v>41030</v>
      </c>
      <c r="D57" s="3">
        <v>82.26</v>
      </c>
      <c r="E57" s="5">
        <f t="shared" si="8"/>
        <v>83.476000000000042</v>
      </c>
      <c r="F57" s="5">
        <f t="shared" si="7"/>
        <v>1.478656000000089</v>
      </c>
      <c r="G57" s="5">
        <f t="shared" si="9"/>
        <v>3.5450639474437424</v>
      </c>
      <c r="H57" s="7">
        <f t="shared" si="0"/>
        <v>4.2468062047100255E-2</v>
      </c>
      <c r="I57" s="5">
        <f t="shared" si="1"/>
        <v>91.684808157668769</v>
      </c>
      <c r="J57" s="5">
        <f t="shared" si="2"/>
        <v>1.1325958138586993</v>
      </c>
      <c r="K57" s="5">
        <f t="shared" si="3"/>
        <v>95.229872105112506</v>
      </c>
      <c r="L57" s="5">
        <f t="shared" si="4"/>
        <v>1.1770239202410249</v>
      </c>
      <c r="M57" s="5">
        <f t="shared" si="5"/>
        <v>98.774936052556257</v>
      </c>
      <c r="N57" s="5">
        <f t="shared" si="6"/>
        <v>1.2185119601205125</v>
      </c>
    </row>
    <row r="58" spans="3:14">
      <c r="C58" s="2">
        <v>41031</v>
      </c>
      <c r="D58" s="3">
        <v>81.900000000000006</v>
      </c>
      <c r="E58" s="5">
        <f t="shared" si="8"/>
        <v>83.479666666666702</v>
      </c>
      <c r="F58" s="5">
        <f t="shared" si="7"/>
        <v>2.4953467777778719</v>
      </c>
      <c r="G58" s="5">
        <f t="shared" si="9"/>
        <v>3.4634077397929928</v>
      </c>
      <c r="H58" s="7">
        <f t="shared" si="0"/>
        <v>4.1488039879487515E-2</v>
      </c>
      <c r="I58" s="5">
        <f t="shared" si="1"/>
        <v>91.929776780621012</v>
      </c>
      <c r="J58" s="5">
        <f t="shared" si="2"/>
        <v>1.1355358803615374</v>
      </c>
      <c r="K58" s="5">
        <f t="shared" si="3"/>
        <v>95.39318452041401</v>
      </c>
      <c r="L58" s="5">
        <f t="shared" si="4"/>
        <v>1.1788427072184933</v>
      </c>
      <c r="M58" s="5">
        <f t="shared" si="5"/>
        <v>98.856592260206995</v>
      </c>
      <c r="N58" s="5">
        <f t="shared" si="6"/>
        <v>1.2194213536092466</v>
      </c>
    </row>
    <row r="59" spans="3:14">
      <c r="C59" s="2">
        <v>41032</v>
      </c>
      <c r="D59" s="3">
        <v>81.87</v>
      </c>
      <c r="E59" s="5">
        <f t="shared" si="8"/>
        <v>83.482333333333372</v>
      </c>
      <c r="F59" s="5">
        <f t="shared" si="7"/>
        <v>2.5996187777778883</v>
      </c>
      <c r="G59" s="5">
        <f t="shared" si="9"/>
        <v>3.3876000842083349</v>
      </c>
      <c r="H59" s="7">
        <f t="shared" si="0"/>
        <v>4.0578646390753335E-2</v>
      </c>
      <c r="I59" s="5">
        <f t="shared" si="1"/>
        <v>92.157199747374989</v>
      </c>
      <c r="J59" s="5">
        <f t="shared" si="2"/>
        <v>1.1382640608277401</v>
      </c>
      <c r="K59" s="5">
        <f t="shared" si="3"/>
        <v>95.544799831583319</v>
      </c>
      <c r="L59" s="5">
        <f t="shared" si="4"/>
        <v>1.1786881743793152</v>
      </c>
      <c r="M59" s="5">
        <f t="shared" si="5"/>
        <v>98.932399915791663</v>
      </c>
      <c r="N59" s="5">
        <f t="shared" si="6"/>
        <v>1.2193440871896575</v>
      </c>
    </row>
    <row r="60" spans="3:14">
      <c r="C60" s="2">
        <v>41035</v>
      </c>
      <c r="D60" s="3">
        <v>79.180000000000007</v>
      </c>
      <c r="E60" s="5">
        <f t="shared" si="8"/>
        <v>83.39400000000002</v>
      </c>
      <c r="F60" s="5">
        <f t="shared" si="7"/>
        <v>17.757796000000109</v>
      </c>
      <c r="G60" s="5">
        <f t="shared" si="9"/>
        <v>3.3904591929057006</v>
      </c>
      <c r="H60" s="7">
        <f t="shared" si="0"/>
        <v>4.0655912810342469E-2</v>
      </c>
      <c r="I60" s="5">
        <f t="shared" si="1"/>
        <v>92.148622421282894</v>
      </c>
      <c r="J60" s="5">
        <f t="shared" si="2"/>
        <v>1.1380322615689726</v>
      </c>
      <c r="K60" s="5">
        <f t="shared" si="3"/>
        <v>95.539081614188589</v>
      </c>
      <c r="L60" s="5">
        <f t="shared" si="4"/>
        <v>1.1758479669193089</v>
      </c>
      <c r="M60" s="5">
        <f t="shared" si="5"/>
        <v>98.929540807094298</v>
      </c>
      <c r="N60" s="5">
        <f t="shared" si="6"/>
        <v>1.2179239834596545</v>
      </c>
    </row>
    <row r="61" spans="3:14">
      <c r="C61" s="2">
        <v>41036</v>
      </c>
      <c r="D61" s="3">
        <v>76.22</v>
      </c>
      <c r="E61" s="5">
        <f t="shared" si="8"/>
        <v>83.169666666666672</v>
      </c>
      <c r="F61" s="5">
        <f t="shared" si="7"/>
        <v>48.297866777777863</v>
      </c>
      <c r="G61" s="5">
        <f t="shared" si="9"/>
        <v>3.4994482703216931</v>
      </c>
      <c r="H61" s="7">
        <f t="shared" si="0"/>
        <v>4.2076016540345554E-2</v>
      </c>
      <c r="I61" s="5">
        <f t="shared" si="1"/>
        <v>91.821655189034914</v>
      </c>
      <c r="J61" s="5">
        <f t="shared" si="2"/>
        <v>1.1337719503789634</v>
      </c>
      <c r="K61" s="5">
        <f t="shared" si="3"/>
        <v>95.321103459356607</v>
      </c>
      <c r="L61" s="5">
        <f t="shared" si="4"/>
        <v>1.1738431141901939</v>
      </c>
      <c r="M61" s="5">
        <f t="shared" si="5"/>
        <v>98.8205517296783</v>
      </c>
      <c r="N61" s="5">
        <f t="shared" si="6"/>
        <v>1.2169215570950971</v>
      </c>
    </row>
    <row r="62" spans="3:14">
      <c r="C62" s="2">
        <v>41037</v>
      </c>
      <c r="D62" s="3">
        <v>76.72</v>
      </c>
      <c r="E62" s="5">
        <f t="shared" si="8"/>
        <v>82.964999999999989</v>
      </c>
      <c r="F62" s="5">
        <f t="shared" si="7"/>
        <v>39.00002499999988</v>
      </c>
      <c r="G62" s="5">
        <f t="shared" si="9"/>
        <v>3.5740030156052787</v>
      </c>
      <c r="H62" s="7">
        <f t="shared" si="0"/>
        <v>4.3078442904903022E-2</v>
      </c>
      <c r="I62" s="5">
        <f t="shared" si="1"/>
        <v>91.597990953184151</v>
      </c>
      <c r="J62" s="5">
        <f t="shared" si="2"/>
        <v>1.130764671285291</v>
      </c>
      <c r="K62" s="5">
        <f t="shared" si="3"/>
        <v>95.171993968789437</v>
      </c>
      <c r="L62" s="5">
        <f t="shared" si="4"/>
        <v>1.170311818754497</v>
      </c>
      <c r="M62" s="5">
        <f t="shared" si="5"/>
        <v>98.745996984394708</v>
      </c>
      <c r="N62" s="5">
        <f t="shared" si="6"/>
        <v>1.2151559093772486</v>
      </c>
    </row>
    <row r="63" spans="3:14">
      <c r="C63" s="2">
        <v>41038</v>
      </c>
      <c r="D63" s="3">
        <v>75.39</v>
      </c>
      <c r="E63" s="5">
        <f t="shared" si="8"/>
        <v>82.70733333333331</v>
      </c>
      <c r="F63" s="5">
        <f t="shared" si="7"/>
        <v>53.543367111110754</v>
      </c>
      <c r="G63" s="5">
        <f t="shared" si="9"/>
        <v>3.7089351511661151</v>
      </c>
      <c r="H63" s="7">
        <f t="shared" si="0"/>
        <v>4.4844090622751499E-2</v>
      </c>
      <c r="I63" s="5">
        <f t="shared" si="1"/>
        <v>91.193194546501644</v>
      </c>
      <c r="J63" s="5">
        <f t="shared" si="2"/>
        <v>1.1254677281317456</v>
      </c>
      <c r="K63" s="5">
        <f t="shared" si="3"/>
        <v>94.90212969766776</v>
      </c>
      <c r="L63" s="5">
        <f t="shared" si="4"/>
        <v>1.1663980352289613</v>
      </c>
      <c r="M63" s="5">
        <f t="shared" si="5"/>
        <v>98.611064848833877</v>
      </c>
      <c r="N63" s="5">
        <f t="shared" si="6"/>
        <v>1.2131990176144807</v>
      </c>
    </row>
    <row r="64" spans="3:14">
      <c r="C64" s="2">
        <v>41039</v>
      </c>
      <c r="D64" s="3">
        <v>75</v>
      </c>
      <c r="E64" s="5">
        <f t="shared" si="8"/>
        <v>82.433333333333323</v>
      </c>
      <c r="F64" s="5">
        <f t="shared" si="7"/>
        <v>55.254444444444289</v>
      </c>
      <c r="G64" s="5">
        <f t="shared" si="9"/>
        <v>3.857960981312976</v>
      </c>
      <c r="H64" s="7">
        <f t="shared" si="0"/>
        <v>4.680098238551933E-2</v>
      </c>
      <c r="I64" s="5">
        <f t="shared" si="1"/>
        <v>90.746117056061067</v>
      </c>
      <c r="J64" s="5">
        <f t="shared" si="2"/>
        <v>1.119597052843442</v>
      </c>
      <c r="K64" s="5">
        <f t="shared" si="3"/>
        <v>94.604078037374038</v>
      </c>
      <c r="L64" s="5">
        <f t="shared" si="4"/>
        <v>1.160710876712733</v>
      </c>
      <c r="M64" s="5">
        <f t="shared" si="5"/>
        <v>98.462039018687022</v>
      </c>
      <c r="N64" s="5">
        <f t="shared" si="6"/>
        <v>1.2103554383563664</v>
      </c>
    </row>
    <row r="65" spans="3:14">
      <c r="C65" s="2">
        <v>41042</v>
      </c>
      <c r="D65" s="3">
        <v>73.55</v>
      </c>
      <c r="E65" s="5">
        <f t="shared" si="8"/>
        <v>82.098666666666659</v>
      </c>
      <c r="F65" s="5">
        <f t="shared" si="7"/>
        <v>73.0797017777777</v>
      </c>
      <c r="G65" s="5">
        <f t="shared" si="9"/>
        <v>4.0757523181934534</v>
      </c>
      <c r="H65" s="7">
        <f t="shared" si="0"/>
        <v>4.9644561643633518E-2</v>
      </c>
      <c r="I65" s="5">
        <f t="shared" si="1"/>
        <v>90.092743045419638</v>
      </c>
      <c r="J65" s="5">
        <f t="shared" si="2"/>
        <v>1.1110663150690994</v>
      </c>
      <c r="K65" s="5">
        <f t="shared" si="3"/>
        <v>94.16849536361309</v>
      </c>
      <c r="L65" s="5">
        <f t="shared" si="4"/>
        <v>1.1556318618695138</v>
      </c>
      <c r="M65" s="5">
        <f t="shared" si="5"/>
        <v>98.244247681806542</v>
      </c>
      <c r="N65" s="5">
        <f t="shared" si="6"/>
        <v>1.2078159309347569</v>
      </c>
    </row>
    <row r="66" spans="3:14">
      <c r="C66" s="2">
        <v>41043</v>
      </c>
      <c r="D66" s="3">
        <v>73.52</v>
      </c>
      <c r="E66" s="5">
        <f t="shared" si="8"/>
        <v>81.754333333333335</v>
      </c>
      <c r="F66" s="5">
        <f t="shared" si="7"/>
        <v>67.804245444444533</v>
      </c>
      <c r="G66" s="5">
        <f t="shared" si="9"/>
        <v>4.2662737770495687</v>
      </c>
      <c r="H66" s="7">
        <f t="shared" si="0"/>
        <v>5.2184069065243047E-2</v>
      </c>
      <c r="I66" s="5">
        <f t="shared" si="1"/>
        <v>89.521178668851292</v>
      </c>
      <c r="J66" s="5">
        <f t="shared" si="2"/>
        <v>1.1034477928042707</v>
      </c>
      <c r="K66" s="5">
        <f t="shared" si="3"/>
        <v>93.787452445900854</v>
      </c>
      <c r="L66" s="5">
        <f t="shared" si="4"/>
        <v>1.1485425388507515</v>
      </c>
      <c r="M66" s="5">
        <f t="shared" si="5"/>
        <v>98.053726222950431</v>
      </c>
      <c r="N66" s="5">
        <f t="shared" si="6"/>
        <v>1.2042712694253757</v>
      </c>
    </row>
    <row r="67" spans="3:14">
      <c r="C67" s="2">
        <v>41044</v>
      </c>
      <c r="D67" s="3">
        <v>71.78</v>
      </c>
      <c r="E67" s="5">
        <f t="shared" si="8"/>
        <v>81.335666666666668</v>
      </c>
      <c r="F67" s="5">
        <f t="shared" si="7"/>
        <v>91.310765444444456</v>
      </c>
      <c r="G67" s="5">
        <f t="shared" si="9"/>
        <v>4.5327334537741146</v>
      </c>
      <c r="H67" s="7">
        <f t="shared" si="0"/>
        <v>5.5728730574624269E-2</v>
      </c>
      <c r="I67" s="5">
        <f t="shared" si="1"/>
        <v>88.721799638677652</v>
      </c>
      <c r="J67" s="5">
        <f t="shared" si="2"/>
        <v>1.0928138082761272</v>
      </c>
      <c r="K67" s="5">
        <f t="shared" si="3"/>
        <v>93.254533092451766</v>
      </c>
      <c r="L67" s="5">
        <f t="shared" si="4"/>
        <v>1.1403913158623162</v>
      </c>
      <c r="M67" s="5">
        <f t="shared" si="5"/>
        <v>97.787266546225879</v>
      </c>
      <c r="N67" s="5">
        <f t="shared" si="6"/>
        <v>1.2001956579311581</v>
      </c>
    </row>
    <row r="68" spans="3:14">
      <c r="C68" s="2">
        <v>41045</v>
      </c>
      <c r="D68" s="3">
        <v>70.510000000000005</v>
      </c>
      <c r="E68" s="5">
        <f t="shared" si="8"/>
        <v>80.857000000000028</v>
      </c>
      <c r="F68" s="5">
        <f t="shared" si="7"/>
        <v>107.06040900000046</v>
      </c>
      <c r="G68" s="5">
        <f t="shared" si="9"/>
        <v>4.8355996866603519</v>
      </c>
      <c r="H68" s="7">
        <f t="shared" si="0"/>
        <v>5.9804342068841908E-2</v>
      </c>
      <c r="I68" s="5">
        <f t="shared" si="1"/>
        <v>87.81320094001893</v>
      </c>
      <c r="J68" s="5">
        <f t="shared" si="2"/>
        <v>1.0805869737934743</v>
      </c>
      <c r="K68" s="5">
        <f t="shared" si="3"/>
        <v>92.648800626679289</v>
      </c>
      <c r="L68" s="5">
        <f t="shared" si="4"/>
        <v>1.1286961772084951</v>
      </c>
      <c r="M68" s="5">
        <f t="shared" si="5"/>
        <v>97.484400313339648</v>
      </c>
      <c r="N68" s="5">
        <f t="shared" si="6"/>
        <v>1.1943480886042477</v>
      </c>
    </row>
    <row r="69" spans="3:14">
      <c r="C69" s="2">
        <v>41046</v>
      </c>
      <c r="D69" s="3">
        <v>67.52</v>
      </c>
      <c r="E69" s="5">
        <f t="shared" si="8"/>
        <v>80.235000000000042</v>
      </c>
      <c r="F69" s="5">
        <f t="shared" si="7"/>
        <v>161.67122500000116</v>
      </c>
      <c r="G69" s="5">
        <f t="shared" si="9"/>
        <v>5.2675811108381954</v>
      </c>
      <c r="H69" s="7">
        <f t="shared" ref="H69:H127" si="10">G69/E69</f>
        <v>6.5651911395752383E-2</v>
      </c>
      <c r="I69" s="5">
        <f t="shared" ref="I69:I127" si="11">102.32-3*G69</f>
        <v>86.517256667485412</v>
      </c>
      <c r="J69" s="5">
        <f t="shared" ref="J69:J127" si="12">1.26-3*H69</f>
        <v>1.0630442658127428</v>
      </c>
      <c r="K69" s="5">
        <f t="shared" ref="K69:K127" si="13">102.32-2*G69</f>
        <v>91.784837778323606</v>
      </c>
      <c r="L69" s="5">
        <f t="shared" ref="L69:L127" si="14">1.26-2*H70</f>
        <v>1.1266333545187552</v>
      </c>
      <c r="M69" s="5">
        <f t="shared" ref="M69:M127" si="15">102.32-G69</f>
        <v>97.0524188891618</v>
      </c>
      <c r="N69" s="5">
        <f t="shared" ref="N69:N127" si="16">1.26-H70</f>
        <v>1.1933166772593775</v>
      </c>
    </row>
    <row r="70" spans="3:14">
      <c r="C70" s="2">
        <v>41049</v>
      </c>
      <c r="D70" s="3">
        <v>73.19</v>
      </c>
      <c r="E70" s="5">
        <f t="shared" si="8"/>
        <v>79.803333333333356</v>
      </c>
      <c r="F70" s="5">
        <f t="shared" ref="F70:F127" si="17">(D70-E70)^2</f>
        <v>43.736177777778103</v>
      </c>
      <c r="G70" s="5">
        <f t="shared" si="9"/>
        <v>5.3215514324441378</v>
      </c>
      <c r="H70" s="7">
        <f t="shared" si="10"/>
        <v>6.66833227406224E-2</v>
      </c>
      <c r="I70" s="5">
        <f t="shared" si="11"/>
        <v>86.355345702667577</v>
      </c>
      <c r="J70" s="5">
        <f t="shared" si="12"/>
        <v>1.0599500317781327</v>
      </c>
      <c r="K70" s="5">
        <f t="shared" si="13"/>
        <v>91.676897135111716</v>
      </c>
      <c r="L70" s="5">
        <f t="shared" si="14"/>
        <v>1.1266750710347218</v>
      </c>
      <c r="M70" s="5">
        <f t="shared" si="15"/>
        <v>96.998448567555855</v>
      </c>
      <c r="N70" s="5">
        <f t="shared" si="16"/>
        <v>1.1933375355173608</v>
      </c>
    </row>
    <row r="71" spans="3:14">
      <c r="C71" s="2">
        <v>41050</v>
      </c>
      <c r="D71" s="3">
        <v>75.48</v>
      </c>
      <c r="E71" s="5">
        <f t="shared" si="8"/>
        <v>79.446000000000012</v>
      </c>
      <c r="F71" s="5">
        <f t="shared" si="17"/>
        <v>15.729156000000065</v>
      </c>
      <c r="G71" s="5">
        <f t="shared" si="9"/>
        <v>5.2960661532877493</v>
      </c>
      <c r="H71" s="7">
        <f t="shared" si="10"/>
        <v>6.6662464482639128E-2</v>
      </c>
      <c r="I71" s="5">
        <f t="shared" si="11"/>
        <v>86.431801540136746</v>
      </c>
      <c r="J71" s="5">
        <f t="shared" si="12"/>
        <v>1.0600126065520827</v>
      </c>
      <c r="K71" s="5">
        <f t="shared" si="13"/>
        <v>91.7278676934245</v>
      </c>
      <c r="L71" s="5">
        <f t="shared" si="14"/>
        <v>1.1269099180228843</v>
      </c>
      <c r="M71" s="5">
        <f t="shared" si="15"/>
        <v>97.023933846712239</v>
      </c>
      <c r="N71" s="5">
        <f t="shared" si="16"/>
        <v>1.1934549590114421</v>
      </c>
    </row>
    <row r="72" spans="3:14">
      <c r="C72" s="2">
        <v>41051</v>
      </c>
      <c r="D72" s="3">
        <v>76.14</v>
      </c>
      <c r="E72" s="5">
        <f t="shared" si="8"/>
        <v>79.118333333333354</v>
      </c>
      <c r="F72" s="5">
        <f t="shared" si="17"/>
        <v>8.8704694444445611</v>
      </c>
      <c r="G72" s="5">
        <f t="shared" si="9"/>
        <v>5.2649327346130548</v>
      </c>
      <c r="H72" s="7">
        <f t="shared" si="10"/>
        <v>6.6545040988557902E-2</v>
      </c>
      <c r="I72" s="5">
        <f t="shared" si="11"/>
        <v>86.525201796160829</v>
      </c>
      <c r="J72" s="5">
        <f t="shared" si="12"/>
        <v>1.0603648770343264</v>
      </c>
      <c r="K72" s="5">
        <f t="shared" si="13"/>
        <v>91.790134530773884</v>
      </c>
      <c r="L72" s="5">
        <f t="shared" si="14"/>
        <v>1.1265872134277166</v>
      </c>
      <c r="M72" s="5">
        <f t="shared" si="15"/>
        <v>97.055067265386938</v>
      </c>
      <c r="N72" s="5">
        <f t="shared" si="16"/>
        <v>1.1932936067138582</v>
      </c>
    </row>
    <row r="73" spans="3:14">
      <c r="C73" s="2">
        <v>41052</v>
      </c>
      <c r="D73" s="3">
        <v>75.3</v>
      </c>
      <c r="E73" s="5">
        <f t="shared" si="8"/>
        <v>78.765333333333345</v>
      </c>
      <c r="F73" s="5">
        <f t="shared" si="17"/>
        <v>12.008535111111211</v>
      </c>
      <c r="G73" s="5">
        <f t="shared" si="9"/>
        <v>5.2541513026473838</v>
      </c>
      <c r="H73" s="7">
        <f t="shared" si="10"/>
        <v>6.6706393286141738E-2</v>
      </c>
      <c r="I73" s="5">
        <f t="shared" si="11"/>
        <v>86.557546092057834</v>
      </c>
      <c r="J73" s="5">
        <f t="shared" si="12"/>
        <v>1.0598808201415748</v>
      </c>
      <c r="K73" s="5">
        <f t="shared" si="13"/>
        <v>91.81169739470522</v>
      </c>
      <c r="L73" s="5">
        <f t="shared" si="14"/>
        <v>1.1258950734309665</v>
      </c>
      <c r="M73" s="5">
        <f t="shared" si="15"/>
        <v>97.065848697352607</v>
      </c>
      <c r="N73" s="5">
        <f t="shared" si="16"/>
        <v>1.1929475367154834</v>
      </c>
    </row>
    <row r="74" spans="3:14">
      <c r="C74" s="2">
        <v>41053</v>
      </c>
      <c r="D74" s="3">
        <v>75.28</v>
      </c>
      <c r="E74" s="5">
        <f t="shared" si="8"/>
        <v>78.435666666666677</v>
      </c>
      <c r="F74" s="5">
        <f t="shared" si="17"/>
        <v>9.9582321111111689</v>
      </c>
      <c r="G74" s="5">
        <f t="shared" si="9"/>
        <v>5.2593046593632593</v>
      </c>
      <c r="H74" s="7">
        <f t="shared" si="10"/>
        <v>6.7052463284516722E-2</v>
      </c>
      <c r="I74" s="5">
        <f t="shared" si="11"/>
        <v>86.542086021910222</v>
      </c>
      <c r="J74" s="5">
        <f t="shared" si="12"/>
        <v>1.0588426101464499</v>
      </c>
      <c r="K74" s="5">
        <f t="shared" si="13"/>
        <v>91.801390681273475</v>
      </c>
      <c r="L74" s="5">
        <f t="shared" si="14"/>
        <v>1.1246100944096833</v>
      </c>
      <c r="M74" s="5">
        <f t="shared" si="15"/>
        <v>97.060695340636727</v>
      </c>
      <c r="N74" s="5">
        <f t="shared" si="16"/>
        <v>1.1923050472048415</v>
      </c>
    </row>
    <row r="75" spans="3:14">
      <c r="C75" s="2">
        <v>41057</v>
      </c>
      <c r="D75" s="3">
        <v>74.3</v>
      </c>
      <c r="E75" s="5">
        <f t="shared" si="8"/>
        <v>78.078333333333362</v>
      </c>
      <c r="F75" s="5">
        <f t="shared" si="17"/>
        <v>14.275802777778013</v>
      </c>
      <c r="G75" s="5">
        <f t="shared" si="9"/>
        <v>5.2855090893246439</v>
      </c>
      <c r="H75" s="7">
        <f t="shared" si="10"/>
        <v>6.7694952795158386E-2</v>
      </c>
      <c r="I75" s="5">
        <f t="shared" si="11"/>
        <v>86.463472732026062</v>
      </c>
      <c r="J75" s="5">
        <f t="shared" si="12"/>
        <v>1.0569151416145248</v>
      </c>
      <c r="K75" s="5">
        <f t="shared" si="13"/>
        <v>91.748981821350711</v>
      </c>
      <c r="L75" s="5">
        <f t="shared" si="14"/>
        <v>1.1225093394293049</v>
      </c>
      <c r="M75" s="5">
        <f t="shared" si="15"/>
        <v>97.034490910675345</v>
      </c>
      <c r="N75" s="5">
        <f t="shared" si="16"/>
        <v>1.1912546697146524</v>
      </c>
    </row>
    <row r="76" spans="3:14">
      <c r="C76" s="2">
        <v>41058</v>
      </c>
      <c r="D76" s="3">
        <v>73.27</v>
      </c>
      <c r="E76" s="5">
        <f t="shared" si="8"/>
        <v>77.719333333333367</v>
      </c>
      <c r="F76" s="5">
        <f t="shared" si="17"/>
        <v>19.796567111111447</v>
      </c>
      <c r="G76" s="5">
        <f t="shared" si="9"/>
        <v>5.3428412395570222</v>
      </c>
      <c r="H76" s="7">
        <f t="shared" si="10"/>
        <v>6.8745330285347531E-2</v>
      </c>
      <c r="I76" s="5">
        <f t="shared" si="11"/>
        <v>86.291476281328926</v>
      </c>
      <c r="J76" s="5">
        <f t="shared" si="12"/>
        <v>1.0537640091439573</v>
      </c>
      <c r="K76" s="5">
        <f t="shared" si="13"/>
        <v>91.634317520885944</v>
      </c>
      <c r="L76" s="5">
        <f t="shared" si="14"/>
        <v>1.1190561366367811</v>
      </c>
      <c r="M76" s="5">
        <f t="shared" si="15"/>
        <v>96.977158760442975</v>
      </c>
      <c r="N76" s="5">
        <f t="shared" si="16"/>
        <v>1.1895280683183906</v>
      </c>
    </row>
    <row r="77" spans="3:14">
      <c r="C77" s="2">
        <v>41059</v>
      </c>
      <c r="D77" s="3">
        <v>71.45</v>
      </c>
      <c r="E77" s="5">
        <f t="shared" si="8"/>
        <v>77.327333333333343</v>
      </c>
      <c r="F77" s="5">
        <f t="shared" si="17"/>
        <v>34.543047111111186</v>
      </c>
      <c r="G77" s="5">
        <f t="shared" si="9"/>
        <v>5.4494065517877059</v>
      </c>
      <c r="H77" s="7">
        <f t="shared" si="10"/>
        <v>7.0471931681609423E-2</v>
      </c>
      <c r="I77" s="5">
        <f t="shared" si="11"/>
        <v>85.971780344636869</v>
      </c>
      <c r="J77" s="5">
        <f t="shared" si="12"/>
        <v>1.0485842049551717</v>
      </c>
      <c r="K77" s="5">
        <f t="shared" si="13"/>
        <v>91.421186896424587</v>
      </c>
      <c r="L77" s="5">
        <f t="shared" si="14"/>
        <v>1.1161078827304423</v>
      </c>
      <c r="M77" s="5">
        <f t="shared" si="15"/>
        <v>96.87059344821229</v>
      </c>
      <c r="N77" s="5">
        <f t="shared" si="16"/>
        <v>1.1880539413652211</v>
      </c>
    </row>
    <row r="78" spans="3:14">
      <c r="C78" s="2">
        <v>41060</v>
      </c>
      <c r="D78" s="3">
        <v>71.53</v>
      </c>
      <c r="E78" s="5">
        <f t="shared" si="8"/>
        <v>76.965000000000003</v>
      </c>
      <c r="F78" s="5">
        <f t="shared" si="17"/>
        <v>29.539225000000023</v>
      </c>
      <c r="G78" s="5">
        <f t="shared" si="9"/>
        <v>5.5373284028257572</v>
      </c>
      <c r="H78" s="7">
        <f t="shared" si="10"/>
        <v>7.1946058634778889E-2</v>
      </c>
      <c r="I78" s="5">
        <f t="shared" si="11"/>
        <v>85.708014791522714</v>
      </c>
      <c r="J78" s="5">
        <f t="shared" si="12"/>
        <v>1.0441618240956634</v>
      </c>
      <c r="K78" s="5">
        <f t="shared" si="13"/>
        <v>91.245343194348479</v>
      </c>
      <c r="L78" s="5">
        <f t="shared" si="14"/>
        <v>1.1155381115748246</v>
      </c>
      <c r="M78" s="5">
        <f t="shared" si="15"/>
        <v>96.782671597174243</v>
      </c>
      <c r="N78" s="5">
        <f t="shared" si="16"/>
        <v>1.1877690557874123</v>
      </c>
    </row>
    <row r="79" spans="3:14">
      <c r="C79" s="2">
        <v>41063</v>
      </c>
      <c r="D79" s="3">
        <v>74.930000000000007</v>
      </c>
      <c r="E79" s="5">
        <f t="shared" si="8"/>
        <v>76.731666666666655</v>
      </c>
      <c r="F79" s="5">
        <f t="shared" si="17"/>
        <v>3.246002777777711</v>
      </c>
      <c r="G79" s="5">
        <f t="shared" si="9"/>
        <v>5.5424007343388757</v>
      </c>
      <c r="H79" s="7">
        <f t="shared" si="10"/>
        <v>7.2230944212587717E-2</v>
      </c>
      <c r="I79" s="5">
        <f t="shared" si="11"/>
        <v>85.692797796983371</v>
      </c>
      <c r="J79" s="5">
        <f t="shared" si="12"/>
        <v>1.0433071673622369</v>
      </c>
      <c r="K79" s="5">
        <f t="shared" si="13"/>
        <v>91.23519853132224</v>
      </c>
      <c r="L79" s="5">
        <f t="shared" si="14"/>
        <v>1.1147622786001319</v>
      </c>
      <c r="M79" s="5">
        <f t="shared" si="15"/>
        <v>96.777599265661124</v>
      </c>
      <c r="N79" s="5">
        <f t="shared" si="16"/>
        <v>1.1873811393000659</v>
      </c>
    </row>
    <row r="80" spans="3:14">
      <c r="C80" s="2">
        <v>41064</v>
      </c>
      <c r="D80" s="3">
        <v>74.19</v>
      </c>
      <c r="E80" s="5">
        <f t="shared" si="8"/>
        <v>76.472999999999999</v>
      </c>
      <c r="F80" s="5">
        <f t="shared" si="17"/>
        <v>5.212089000000006</v>
      </c>
      <c r="G80" s="5">
        <f t="shared" si="9"/>
        <v>5.5533821343060605</v>
      </c>
      <c r="H80" s="7">
        <f t="shared" si="10"/>
        <v>7.2618860699934104E-2</v>
      </c>
      <c r="I80" s="5">
        <f t="shared" si="11"/>
        <v>85.65985359708182</v>
      </c>
      <c r="J80" s="5">
        <f t="shared" si="12"/>
        <v>1.0421434179001978</v>
      </c>
      <c r="K80" s="5">
        <f t="shared" si="13"/>
        <v>91.213235731387869</v>
      </c>
      <c r="L80" s="5">
        <f t="shared" si="14"/>
        <v>1.113679937374811</v>
      </c>
      <c r="M80" s="5">
        <f t="shared" si="15"/>
        <v>96.766617865693931</v>
      </c>
      <c r="N80" s="5">
        <f t="shared" si="16"/>
        <v>1.1868399686874056</v>
      </c>
    </row>
    <row r="81" spans="3:14">
      <c r="C81" s="2">
        <v>41065</v>
      </c>
      <c r="D81" s="3">
        <v>73.430000000000007</v>
      </c>
      <c r="E81" s="5">
        <f t="shared" si="8"/>
        <v>76.178333333333327</v>
      </c>
      <c r="F81" s="5">
        <f t="shared" si="17"/>
        <v>7.5533361111110411</v>
      </c>
      <c r="G81" s="5">
        <f t="shared" si="9"/>
        <v>5.5732092520079277</v>
      </c>
      <c r="H81" s="7">
        <f t="shared" si="10"/>
        <v>7.3160031312594506E-2</v>
      </c>
      <c r="I81" s="5">
        <f t="shared" si="11"/>
        <v>85.60037224397621</v>
      </c>
      <c r="J81" s="5">
        <f t="shared" si="12"/>
        <v>1.0405199060622166</v>
      </c>
      <c r="K81" s="5">
        <f t="shared" si="13"/>
        <v>91.173581495984138</v>
      </c>
      <c r="L81" s="5">
        <f t="shared" si="14"/>
        <v>1.1130389315454836</v>
      </c>
      <c r="M81" s="5">
        <f t="shared" si="15"/>
        <v>96.746790747992065</v>
      </c>
      <c r="N81" s="5">
        <f t="shared" si="16"/>
        <v>1.1865194657727418</v>
      </c>
    </row>
    <row r="82" spans="3:14">
      <c r="C82" s="2">
        <v>41066</v>
      </c>
      <c r="D82" s="3">
        <v>74.37</v>
      </c>
      <c r="E82" s="5">
        <f t="shared" si="8"/>
        <v>75.910666666666657</v>
      </c>
      <c r="F82" s="5">
        <f t="shared" si="17"/>
        <v>2.3736537777777338</v>
      </c>
      <c r="G82" s="5">
        <f t="shared" si="9"/>
        <v>5.5779563402139889</v>
      </c>
      <c r="H82" s="7">
        <f t="shared" si="10"/>
        <v>7.3480534227258226E-2</v>
      </c>
      <c r="I82" s="5">
        <f t="shared" si="11"/>
        <v>85.586130979358018</v>
      </c>
      <c r="J82" s="5">
        <f t="shared" si="12"/>
        <v>1.0395583973182254</v>
      </c>
      <c r="K82" s="5">
        <f t="shared" si="13"/>
        <v>91.164087319572019</v>
      </c>
      <c r="L82" s="5">
        <f t="shared" si="14"/>
        <v>1.1126359485845245</v>
      </c>
      <c r="M82" s="5">
        <f t="shared" si="15"/>
        <v>96.742043659786006</v>
      </c>
      <c r="N82" s="5">
        <f t="shared" si="16"/>
        <v>1.1863179742922623</v>
      </c>
    </row>
    <row r="83" spans="3:14">
      <c r="C83" s="2">
        <v>41067</v>
      </c>
      <c r="D83" s="3">
        <v>74.72</v>
      </c>
      <c r="E83" s="5">
        <f t="shared" si="8"/>
        <v>75.667999999999992</v>
      </c>
      <c r="F83" s="5">
        <f t="shared" si="17"/>
        <v>0.89870399999998729</v>
      </c>
      <c r="G83" s="5">
        <f t="shared" si="9"/>
        <v>5.575371521253099</v>
      </c>
      <c r="H83" s="7">
        <f t="shared" si="10"/>
        <v>7.3682025707737742E-2</v>
      </c>
      <c r="I83" s="5">
        <f t="shared" si="11"/>
        <v>85.593885436240697</v>
      </c>
      <c r="J83" s="5">
        <f t="shared" si="12"/>
        <v>1.0389539228767868</v>
      </c>
      <c r="K83" s="5">
        <f t="shared" si="13"/>
        <v>91.169256957493801</v>
      </c>
      <c r="L83" s="5">
        <f t="shared" si="14"/>
        <v>1.1121480821556931</v>
      </c>
      <c r="M83" s="5">
        <f t="shared" si="15"/>
        <v>96.74462847874689</v>
      </c>
      <c r="N83" s="5">
        <f t="shared" si="16"/>
        <v>1.1860740410778465</v>
      </c>
    </row>
    <row r="84" spans="3:14">
      <c r="C84" s="2">
        <v>41070</v>
      </c>
      <c r="D84" s="3">
        <v>74.489999999999995</v>
      </c>
      <c r="E84" s="5">
        <f t="shared" si="8"/>
        <v>75.406999999999982</v>
      </c>
      <c r="F84" s="5">
        <f t="shared" si="17"/>
        <v>0.8408889999999769</v>
      </c>
      <c r="G84" s="5">
        <f t="shared" si="9"/>
        <v>5.5745347844428288</v>
      </c>
      <c r="H84" s="7">
        <f t="shared" si="10"/>
        <v>7.392595892215352E-2</v>
      </c>
      <c r="I84" s="5">
        <f t="shared" si="11"/>
        <v>85.59639564667151</v>
      </c>
      <c r="J84" s="5">
        <f t="shared" si="12"/>
        <v>1.0382221232335396</v>
      </c>
      <c r="K84" s="5">
        <f t="shared" si="13"/>
        <v>91.170930431114328</v>
      </c>
      <c r="L84" s="5">
        <f t="shared" si="14"/>
        <v>1.1116137302517126</v>
      </c>
      <c r="M84" s="5">
        <f t="shared" si="15"/>
        <v>96.745465215557161</v>
      </c>
      <c r="N84" s="5">
        <f t="shared" si="16"/>
        <v>1.1858068651258562</v>
      </c>
    </row>
    <row r="85" spans="3:14">
      <c r="C85" s="2">
        <v>41071</v>
      </c>
      <c r="D85" s="3">
        <v>74.09</v>
      </c>
      <c r="E85" s="5">
        <f t="shared" si="8"/>
        <v>75.132000000000005</v>
      </c>
      <c r="F85" s="5">
        <f t="shared" si="17"/>
        <v>1.0857640000000033</v>
      </c>
      <c r="G85" s="5">
        <f t="shared" si="9"/>
        <v>5.5742786093641667</v>
      </c>
      <c r="H85" s="7">
        <f t="shared" si="10"/>
        <v>7.4193134874143724E-2</v>
      </c>
      <c r="I85" s="5">
        <f t="shared" si="11"/>
        <v>85.597164171907494</v>
      </c>
      <c r="J85" s="5">
        <f t="shared" si="12"/>
        <v>1.0374205953775688</v>
      </c>
      <c r="K85" s="5">
        <f t="shared" si="13"/>
        <v>91.171442781271665</v>
      </c>
      <c r="L85" s="5">
        <f t="shared" si="14"/>
        <v>1.1111423097198618</v>
      </c>
      <c r="M85" s="5">
        <f t="shared" si="15"/>
        <v>96.745721390635822</v>
      </c>
      <c r="N85" s="5">
        <f t="shared" si="16"/>
        <v>1.1855711548599308</v>
      </c>
    </row>
    <row r="86" spans="3:14">
      <c r="C86" s="2">
        <v>41072</v>
      </c>
      <c r="D86" s="3">
        <v>74.27</v>
      </c>
      <c r="E86" s="5">
        <f t="shared" si="8"/>
        <v>74.861666666666679</v>
      </c>
      <c r="F86" s="5">
        <f t="shared" si="17"/>
        <v>0.35006944444446353</v>
      </c>
      <c r="G86" s="5">
        <f t="shared" si="9"/>
        <v>5.5718673952608082</v>
      </c>
      <c r="H86" s="7">
        <f t="shared" si="10"/>
        <v>7.4428845140069116E-2</v>
      </c>
      <c r="I86" s="5">
        <f t="shared" si="11"/>
        <v>85.604397814217577</v>
      </c>
      <c r="J86" s="5">
        <f t="shared" si="12"/>
        <v>1.0367134645797926</v>
      </c>
      <c r="K86" s="5">
        <f t="shared" si="13"/>
        <v>91.176265209478373</v>
      </c>
      <c r="L86" s="5">
        <f t="shared" si="14"/>
        <v>1.1106885230497072</v>
      </c>
      <c r="M86" s="5">
        <f t="shared" si="15"/>
        <v>96.748132604739183</v>
      </c>
      <c r="N86" s="5">
        <f t="shared" si="16"/>
        <v>1.1853442615248535</v>
      </c>
    </row>
    <row r="87" spans="3:14">
      <c r="C87" s="2">
        <v>41073</v>
      </c>
      <c r="D87" s="3">
        <v>74.03</v>
      </c>
      <c r="E87" s="5">
        <f t="shared" si="8"/>
        <v>74.587333333333348</v>
      </c>
      <c r="F87" s="5">
        <f t="shared" si="17"/>
        <v>0.31062044444445919</v>
      </c>
      <c r="G87" s="5">
        <f t="shared" si="9"/>
        <v>5.568372450891907</v>
      </c>
      <c r="H87" s="7">
        <f t="shared" si="10"/>
        <v>7.4655738475146435E-2</v>
      </c>
      <c r="I87" s="5">
        <f t="shared" si="11"/>
        <v>85.614882647324265</v>
      </c>
      <c r="J87" s="5">
        <f t="shared" si="12"/>
        <v>1.0360327845745607</v>
      </c>
      <c r="K87" s="5">
        <f t="shared" si="13"/>
        <v>91.183255098216179</v>
      </c>
      <c r="L87" s="5">
        <f t="shared" si="14"/>
        <v>1.1100095468751416</v>
      </c>
      <c r="M87" s="5">
        <f t="shared" si="15"/>
        <v>96.751627549108093</v>
      </c>
      <c r="N87" s="5">
        <f t="shared" si="16"/>
        <v>1.1850047734375708</v>
      </c>
    </row>
    <row r="88" spans="3:14">
      <c r="C88" s="2">
        <v>41074</v>
      </c>
      <c r="D88" s="3">
        <v>72.510000000000005</v>
      </c>
      <c r="E88" s="5">
        <f t="shared" si="8"/>
        <v>74.274333333333345</v>
      </c>
      <c r="F88" s="5">
        <f t="shared" si="17"/>
        <v>3.1128721111111353</v>
      </c>
      <c r="G88" s="5">
        <f t="shared" si="9"/>
        <v>5.5702204561067168</v>
      </c>
      <c r="H88" s="7">
        <f t="shared" si="10"/>
        <v>7.4995226562429143E-2</v>
      </c>
      <c r="I88" s="5">
        <f t="shared" si="11"/>
        <v>85.609338631679847</v>
      </c>
      <c r="J88" s="5">
        <f t="shared" si="12"/>
        <v>1.0350143203127127</v>
      </c>
      <c r="K88" s="5">
        <f t="shared" si="13"/>
        <v>91.179559087786558</v>
      </c>
      <c r="L88" s="5">
        <f t="shared" si="14"/>
        <v>1.109246359989122</v>
      </c>
      <c r="M88" s="5">
        <f t="shared" si="15"/>
        <v>96.749779543893283</v>
      </c>
      <c r="N88" s="5">
        <f t="shared" si="16"/>
        <v>1.184623179994561</v>
      </c>
    </row>
    <row r="89" spans="3:14">
      <c r="C89" s="2">
        <v>41077</v>
      </c>
      <c r="D89" s="3">
        <v>72</v>
      </c>
      <c r="E89" s="5">
        <f t="shared" si="8"/>
        <v>73.945333333333338</v>
      </c>
      <c r="F89" s="5">
        <f t="shared" si="17"/>
        <v>3.7843217777777944</v>
      </c>
      <c r="G89" s="5">
        <f t="shared" si="9"/>
        <v>5.5737640809088527</v>
      </c>
      <c r="H89" s="7">
        <f t="shared" si="10"/>
        <v>7.5376820005438966E-2</v>
      </c>
      <c r="I89" s="5">
        <f t="shared" si="11"/>
        <v>85.598707757273431</v>
      </c>
      <c r="J89" s="5">
        <f t="shared" si="12"/>
        <v>1.033869539983683</v>
      </c>
      <c r="K89" s="5">
        <f t="shared" si="13"/>
        <v>91.17247183818229</v>
      </c>
      <c r="L89" s="5">
        <f t="shared" si="14"/>
        <v>1.10996298860466</v>
      </c>
      <c r="M89" s="5">
        <f t="shared" si="15"/>
        <v>96.746235919091134</v>
      </c>
      <c r="N89" s="5">
        <f t="shared" si="16"/>
        <v>1.18498149430233</v>
      </c>
    </row>
    <row r="90" spans="3:14">
      <c r="C90" s="2">
        <v>41078</v>
      </c>
      <c r="D90" s="3">
        <v>71.989999999999995</v>
      </c>
      <c r="E90" s="5">
        <f t="shared" si="8"/>
        <v>73.705666666666673</v>
      </c>
      <c r="F90" s="5">
        <f t="shared" si="17"/>
        <v>2.9435121111111502</v>
      </c>
      <c r="G90" s="5">
        <f t="shared" si="9"/>
        <v>5.5292889747838965</v>
      </c>
      <c r="H90" s="7">
        <f t="shared" si="10"/>
        <v>7.5018505697669963E-2</v>
      </c>
      <c r="I90" s="5">
        <f t="shared" si="11"/>
        <v>85.732133075648306</v>
      </c>
      <c r="J90" s="5">
        <f t="shared" si="12"/>
        <v>1.03494448290699</v>
      </c>
      <c r="K90" s="5">
        <f t="shared" si="13"/>
        <v>91.261422050432202</v>
      </c>
      <c r="L90" s="5">
        <f t="shared" si="14"/>
        <v>1.1129109978163971</v>
      </c>
      <c r="M90" s="5">
        <f t="shared" si="15"/>
        <v>96.790711025216098</v>
      </c>
      <c r="N90" s="5">
        <f t="shared" si="16"/>
        <v>1.1864554989081986</v>
      </c>
    </row>
    <row r="91" spans="3:14">
      <c r="C91" s="2">
        <v>41079</v>
      </c>
      <c r="D91" s="3">
        <v>70.66</v>
      </c>
      <c r="E91" s="5">
        <f t="shared" si="8"/>
        <v>73.520333333333326</v>
      </c>
      <c r="F91" s="5">
        <f t="shared" si="17"/>
        <v>8.1815067777777557</v>
      </c>
      <c r="G91" s="5">
        <f t="shared" si="9"/>
        <v>5.4070162351029367</v>
      </c>
      <c r="H91" s="7">
        <f t="shared" si="10"/>
        <v>7.3544501091801412E-2</v>
      </c>
      <c r="I91" s="5">
        <f t="shared" si="11"/>
        <v>86.098951294691176</v>
      </c>
      <c r="J91" s="5">
        <f t="shared" si="12"/>
        <v>1.0393664967245957</v>
      </c>
      <c r="K91" s="5">
        <f t="shared" si="13"/>
        <v>91.50596752979412</v>
      </c>
      <c r="L91" s="5">
        <f t="shared" si="14"/>
        <v>1.1153137202133583</v>
      </c>
      <c r="M91" s="5">
        <f t="shared" si="15"/>
        <v>96.912983764897064</v>
      </c>
      <c r="N91" s="5">
        <f t="shared" si="16"/>
        <v>1.187656860106679</v>
      </c>
    </row>
    <row r="92" spans="3:14">
      <c r="C92" s="2">
        <v>41080</v>
      </c>
      <c r="D92" s="3">
        <v>70.86</v>
      </c>
      <c r="E92" s="5">
        <f t="shared" si="8"/>
        <v>73.325000000000003</v>
      </c>
      <c r="F92" s="5">
        <f t="shared" si="17"/>
        <v>6.0762250000000169</v>
      </c>
      <c r="G92" s="5">
        <f t="shared" si="9"/>
        <v>5.3045607326777535</v>
      </c>
      <c r="H92" s="7">
        <f t="shared" si="10"/>
        <v>7.2343139893320876E-2</v>
      </c>
      <c r="I92" s="5">
        <f t="shared" si="11"/>
        <v>86.406317801966736</v>
      </c>
      <c r="J92" s="5">
        <f t="shared" si="12"/>
        <v>1.0429705803200373</v>
      </c>
      <c r="K92" s="5">
        <f t="shared" si="13"/>
        <v>91.710878534644479</v>
      </c>
      <c r="L92" s="5">
        <f t="shared" si="14"/>
        <v>1.1195885822904519</v>
      </c>
      <c r="M92" s="5">
        <f t="shared" si="15"/>
        <v>97.015439267322236</v>
      </c>
      <c r="N92" s="5">
        <f t="shared" si="16"/>
        <v>1.1897942911452259</v>
      </c>
    </row>
    <row r="93" spans="3:14">
      <c r="C93" s="2">
        <v>41081</v>
      </c>
      <c r="D93" s="3">
        <v>71.849999999999994</v>
      </c>
      <c r="E93" s="5">
        <f t="shared" si="8"/>
        <v>73.206999999999979</v>
      </c>
      <c r="F93" s="5">
        <f t="shared" si="17"/>
        <v>1.8414489999999595</v>
      </c>
      <c r="G93" s="5">
        <f t="shared" si="9"/>
        <v>5.1395493281314444</v>
      </c>
      <c r="H93" s="7">
        <f t="shared" si="10"/>
        <v>7.0205708854774077E-2</v>
      </c>
      <c r="I93" s="5">
        <f t="shared" si="11"/>
        <v>86.901352015605653</v>
      </c>
      <c r="J93" s="5">
        <f t="shared" si="12"/>
        <v>1.0493828734356778</v>
      </c>
      <c r="K93" s="5">
        <f t="shared" si="13"/>
        <v>92.040901343737104</v>
      </c>
      <c r="L93" s="5">
        <f t="shared" si="14"/>
        <v>1.1236306259344164</v>
      </c>
      <c r="M93" s="5">
        <f t="shared" si="15"/>
        <v>97.180450671868556</v>
      </c>
      <c r="N93" s="5">
        <f t="shared" si="16"/>
        <v>1.1918153129672082</v>
      </c>
    </row>
    <row r="94" spans="3:14">
      <c r="C94" s="2">
        <v>41084</v>
      </c>
      <c r="D94" s="3">
        <v>70.38</v>
      </c>
      <c r="E94" s="5">
        <f t="shared" si="8"/>
        <v>73.053000000000011</v>
      </c>
      <c r="F94" s="5">
        <f t="shared" si="17"/>
        <v>7.1449290000000856</v>
      </c>
      <c r="G94" s="5">
        <f t="shared" si="9"/>
        <v>4.9810959418065401</v>
      </c>
      <c r="H94" s="7">
        <f t="shared" si="10"/>
        <v>6.8184687032791805E-2</v>
      </c>
      <c r="I94" s="5">
        <f t="shared" si="11"/>
        <v>87.376712174580376</v>
      </c>
      <c r="J94" s="5">
        <f t="shared" si="12"/>
        <v>1.0554459389016246</v>
      </c>
      <c r="K94" s="5">
        <f t="shared" si="13"/>
        <v>92.357808116386906</v>
      </c>
      <c r="L94" s="5">
        <f t="shared" si="14"/>
        <v>1.1296206378280185</v>
      </c>
      <c r="M94" s="5">
        <f t="shared" si="15"/>
        <v>97.338904058193449</v>
      </c>
      <c r="N94" s="5">
        <f t="shared" si="16"/>
        <v>1.1948103189140091</v>
      </c>
    </row>
    <row r="95" spans="3:14">
      <c r="C95" s="2">
        <v>41085</v>
      </c>
      <c r="D95" s="3">
        <v>70.28</v>
      </c>
      <c r="E95" s="5">
        <f t="shared" si="8"/>
        <v>72.944000000000003</v>
      </c>
      <c r="F95" s="5">
        <f t="shared" si="17"/>
        <v>7.0968960000000081</v>
      </c>
      <c r="G95" s="5">
        <f t="shared" si="9"/>
        <v>4.7551960971365128</v>
      </c>
      <c r="H95" s="7">
        <f t="shared" si="10"/>
        <v>6.5189681085990797E-2</v>
      </c>
      <c r="I95" s="5">
        <f t="shared" si="11"/>
        <v>88.05441170859045</v>
      </c>
      <c r="J95" s="5">
        <f t="shared" si="12"/>
        <v>1.0644309567420276</v>
      </c>
      <c r="K95" s="5">
        <f t="shared" si="13"/>
        <v>92.809607805726969</v>
      </c>
      <c r="L95" s="5">
        <f t="shared" si="14"/>
        <v>1.135300788489928</v>
      </c>
      <c r="M95" s="5">
        <f t="shared" si="15"/>
        <v>97.564803902863474</v>
      </c>
      <c r="N95" s="5">
        <f t="shared" si="16"/>
        <v>1.1976503942449641</v>
      </c>
    </row>
    <row r="96" spans="3:14">
      <c r="C96" s="2">
        <v>41086</v>
      </c>
      <c r="D96" s="3">
        <v>70</v>
      </c>
      <c r="E96" s="5">
        <f t="shared" si="8"/>
        <v>72.826666666666668</v>
      </c>
      <c r="F96" s="5">
        <f t="shared" si="17"/>
        <v>7.9900444444444521</v>
      </c>
      <c r="G96" s="5">
        <f t="shared" si="9"/>
        <v>4.540713955120089</v>
      </c>
      <c r="H96" s="7">
        <f t="shared" si="10"/>
        <v>6.2349605755036008E-2</v>
      </c>
      <c r="I96" s="5">
        <f t="shared" si="11"/>
        <v>88.697858134639731</v>
      </c>
      <c r="J96" s="5">
        <f t="shared" si="12"/>
        <v>1.0729511827348919</v>
      </c>
      <c r="K96" s="5">
        <f t="shared" si="13"/>
        <v>93.238572089759813</v>
      </c>
      <c r="L96" s="5">
        <f t="shared" si="14"/>
        <v>1.1436965501879344</v>
      </c>
      <c r="M96" s="5">
        <f t="shared" si="15"/>
        <v>97.77928604487991</v>
      </c>
      <c r="N96" s="5">
        <f t="shared" si="16"/>
        <v>1.2018482750939672</v>
      </c>
    </row>
    <row r="97" spans="3:14">
      <c r="C97" s="2">
        <v>41087</v>
      </c>
      <c r="D97" s="3">
        <v>69.63</v>
      </c>
      <c r="E97" s="5">
        <f t="shared" si="8"/>
        <v>72.754999999999981</v>
      </c>
      <c r="F97" s="5">
        <f t="shared" si="17"/>
        <v>9.7656249999999112</v>
      </c>
      <c r="G97" s="5">
        <f t="shared" si="9"/>
        <v>4.2308287455384166</v>
      </c>
      <c r="H97" s="7">
        <f t="shared" si="10"/>
        <v>5.815172490603282E-2</v>
      </c>
      <c r="I97" s="5">
        <f t="shared" si="11"/>
        <v>89.627513763384741</v>
      </c>
      <c r="J97" s="5">
        <f t="shared" si="12"/>
        <v>1.0855448252819015</v>
      </c>
      <c r="K97" s="5">
        <f t="shared" si="13"/>
        <v>93.858342508923158</v>
      </c>
      <c r="L97" s="5">
        <f t="shared" si="14"/>
        <v>1.1539804806344001</v>
      </c>
      <c r="M97" s="5">
        <f t="shared" si="15"/>
        <v>98.089171254461576</v>
      </c>
      <c r="N97" s="5">
        <f t="shared" si="16"/>
        <v>1.2069902403172001</v>
      </c>
    </row>
    <row r="98" spans="3:14">
      <c r="C98" s="2">
        <v>41088</v>
      </c>
      <c r="D98" s="3">
        <v>68.75</v>
      </c>
      <c r="E98" s="5">
        <f t="shared" si="8"/>
        <v>72.696333333333328</v>
      </c>
      <c r="F98" s="5">
        <f t="shared" si="17"/>
        <v>15.573546777777738</v>
      </c>
      <c r="G98" s="5">
        <f t="shared" si="9"/>
        <v>3.8536151598207207</v>
      </c>
      <c r="H98" s="7">
        <f t="shared" si="10"/>
        <v>5.3009759682799973E-2</v>
      </c>
      <c r="I98" s="5">
        <f t="shared" si="11"/>
        <v>90.759154520537834</v>
      </c>
      <c r="J98" s="5">
        <f t="shared" si="12"/>
        <v>1.1009707209516</v>
      </c>
      <c r="K98" s="5">
        <f t="shared" si="13"/>
        <v>94.612769680358554</v>
      </c>
      <c r="L98" s="5">
        <f t="shared" si="14"/>
        <v>1.173529630161936</v>
      </c>
      <c r="M98" s="5">
        <f t="shared" si="15"/>
        <v>98.466384840179273</v>
      </c>
      <c r="N98" s="5">
        <f t="shared" si="16"/>
        <v>1.216764815080968</v>
      </c>
    </row>
    <row r="99" spans="3:14">
      <c r="C99" s="2">
        <v>41091</v>
      </c>
      <c r="D99" s="3">
        <v>69.150000000000006</v>
      </c>
      <c r="E99" s="5">
        <f t="shared" ref="E99:E127" si="18">AVERAGE(D70:D99)</f>
        <v>72.75066666666666</v>
      </c>
      <c r="F99" s="5">
        <f t="shared" si="17"/>
        <v>12.964800444444359</v>
      </c>
      <c r="G99" s="5">
        <f t="shared" ref="G99:G127" si="19">SQRT(AVERAGE(F70:F99))</f>
        <v>3.1453885263161871</v>
      </c>
      <c r="H99" s="7">
        <f t="shared" si="10"/>
        <v>4.3235184919031958E-2</v>
      </c>
      <c r="I99" s="5">
        <f t="shared" si="11"/>
        <v>92.883834421051432</v>
      </c>
      <c r="J99" s="5">
        <f t="shared" si="12"/>
        <v>1.130294445242904</v>
      </c>
      <c r="K99" s="5">
        <f t="shared" si="13"/>
        <v>96.029222947367614</v>
      </c>
      <c r="L99" s="5">
        <f t="shared" si="14"/>
        <v>1.1787678861704358</v>
      </c>
      <c r="M99" s="5">
        <f t="shared" si="15"/>
        <v>99.174611473683811</v>
      </c>
      <c r="N99" s="5">
        <f t="shared" si="16"/>
        <v>1.2193839430852178</v>
      </c>
    </row>
    <row r="100" spans="3:14">
      <c r="C100" s="2">
        <v>41092</v>
      </c>
      <c r="D100" s="3">
        <v>69.8</v>
      </c>
      <c r="E100" s="5">
        <f t="shared" si="18"/>
        <v>72.637666666666675</v>
      </c>
      <c r="F100" s="5">
        <f t="shared" si="17"/>
        <v>8.0523521111111744</v>
      </c>
      <c r="G100" s="5">
        <f t="shared" si="19"/>
        <v>2.9502556034903069</v>
      </c>
      <c r="H100" s="7">
        <f t="shared" si="10"/>
        <v>4.0616056914782137E-2</v>
      </c>
      <c r="I100" s="5">
        <f t="shared" si="11"/>
        <v>93.469233189529078</v>
      </c>
      <c r="J100" s="5">
        <f t="shared" si="12"/>
        <v>1.1381518292556536</v>
      </c>
      <c r="K100" s="5">
        <f t="shared" si="13"/>
        <v>96.419488793019383</v>
      </c>
      <c r="L100" s="5">
        <f t="shared" si="14"/>
        <v>1.1805123881845561</v>
      </c>
      <c r="M100" s="5">
        <f t="shared" si="15"/>
        <v>99.369744396509688</v>
      </c>
      <c r="N100" s="5">
        <f t="shared" si="16"/>
        <v>1.220256194092278</v>
      </c>
    </row>
    <row r="101" spans="3:14">
      <c r="C101" s="2">
        <v>41093</v>
      </c>
      <c r="D101" s="3">
        <v>70.599999999999994</v>
      </c>
      <c r="E101" s="5">
        <f t="shared" si="18"/>
        <v>72.474999999999994</v>
      </c>
      <c r="F101" s="5">
        <f t="shared" si="17"/>
        <v>3.515625</v>
      </c>
      <c r="G101" s="5">
        <f t="shared" si="19"/>
        <v>2.8804323331621511</v>
      </c>
      <c r="H101" s="7">
        <f t="shared" si="10"/>
        <v>3.9743805907721988E-2</v>
      </c>
      <c r="I101" s="5">
        <f t="shared" si="11"/>
        <v>93.678703000513536</v>
      </c>
      <c r="J101" s="5">
        <f t="shared" si="12"/>
        <v>1.1407685822768341</v>
      </c>
      <c r="K101" s="5">
        <f t="shared" si="13"/>
        <v>96.559135333675698</v>
      </c>
      <c r="L101" s="5">
        <f t="shared" si="14"/>
        <v>1.181653091893176</v>
      </c>
      <c r="M101" s="5">
        <f t="shared" si="15"/>
        <v>99.439567666837846</v>
      </c>
      <c r="N101" s="5">
        <f t="shared" si="16"/>
        <v>1.2208265459465881</v>
      </c>
    </row>
    <row r="102" spans="3:14">
      <c r="C102" s="2">
        <v>41094</v>
      </c>
      <c r="D102" s="3">
        <v>71.459999999999994</v>
      </c>
      <c r="E102" s="5">
        <f t="shared" si="18"/>
        <v>72.319000000000003</v>
      </c>
      <c r="F102" s="5">
        <f t="shared" si="17"/>
        <v>0.73788100000001522</v>
      </c>
      <c r="G102" s="5">
        <f t="shared" si="19"/>
        <v>2.8329850236887002</v>
      </c>
      <c r="H102" s="7">
        <f t="shared" si="10"/>
        <v>3.9173454053411966E-2</v>
      </c>
      <c r="I102" s="5">
        <f t="shared" si="11"/>
        <v>93.821044928933887</v>
      </c>
      <c r="J102" s="5">
        <f t="shared" si="12"/>
        <v>1.1424796378397641</v>
      </c>
      <c r="K102" s="5">
        <f t="shared" si="13"/>
        <v>96.654029952622594</v>
      </c>
      <c r="L102" s="5">
        <f t="shared" si="14"/>
        <v>1.1835160826248352</v>
      </c>
      <c r="M102" s="5">
        <f t="shared" si="15"/>
        <v>99.487014976311286</v>
      </c>
      <c r="N102" s="5">
        <f t="shared" si="16"/>
        <v>1.2217580413124176</v>
      </c>
    </row>
    <row r="103" spans="3:14">
      <c r="C103" s="2">
        <v>41095</v>
      </c>
      <c r="D103" s="3">
        <v>72.569999999999993</v>
      </c>
      <c r="E103" s="5">
        <f t="shared" si="18"/>
        <v>72.227999999999994</v>
      </c>
      <c r="F103" s="5">
        <f t="shared" si="17"/>
        <v>0.11696399999999914</v>
      </c>
      <c r="G103" s="5">
        <f t="shared" si="19"/>
        <v>2.7621401920867013</v>
      </c>
      <c r="H103" s="7">
        <f t="shared" si="10"/>
        <v>3.82419586875824E-2</v>
      </c>
      <c r="I103" s="5">
        <f t="shared" si="11"/>
        <v>94.033579423739894</v>
      </c>
      <c r="J103" s="5">
        <f t="shared" si="12"/>
        <v>1.1452741239372528</v>
      </c>
      <c r="K103" s="5">
        <f t="shared" si="13"/>
        <v>96.795719615826584</v>
      </c>
      <c r="L103" s="5">
        <f t="shared" si="14"/>
        <v>1.1848222287446315</v>
      </c>
      <c r="M103" s="5">
        <f t="shared" si="15"/>
        <v>99.557859807913289</v>
      </c>
      <c r="N103" s="5">
        <f t="shared" si="16"/>
        <v>1.2224111143723158</v>
      </c>
    </row>
    <row r="104" spans="3:14">
      <c r="C104" s="2">
        <v>41098</v>
      </c>
      <c r="D104" s="3">
        <v>73.53</v>
      </c>
      <c r="E104" s="5">
        <f t="shared" si="18"/>
        <v>72.169666666666657</v>
      </c>
      <c r="F104" s="5">
        <f t="shared" si="17"/>
        <v>1.8505067777778064</v>
      </c>
      <c r="G104" s="5">
        <f t="shared" si="19"/>
        <v>2.7127773461214333</v>
      </c>
      <c r="H104" s="7">
        <f t="shared" si="10"/>
        <v>3.7588885627684303E-2</v>
      </c>
      <c r="I104" s="5">
        <f t="shared" si="11"/>
        <v>94.181667961635696</v>
      </c>
      <c r="J104" s="5">
        <f t="shared" si="12"/>
        <v>1.147233343116947</v>
      </c>
      <c r="K104" s="5">
        <f t="shared" si="13"/>
        <v>96.894445307757124</v>
      </c>
      <c r="L104" s="5">
        <f t="shared" si="14"/>
        <v>1.1870961817568699</v>
      </c>
      <c r="M104" s="5">
        <f t="shared" si="15"/>
        <v>99.607222653878566</v>
      </c>
      <c r="N104" s="5">
        <f t="shared" si="16"/>
        <v>1.2235480908784351</v>
      </c>
    </row>
    <row r="105" spans="3:14">
      <c r="C105" s="2">
        <v>41099</v>
      </c>
      <c r="D105" s="3">
        <v>73.069999999999993</v>
      </c>
      <c r="E105" s="5">
        <f t="shared" si="18"/>
        <v>72.128666666666675</v>
      </c>
      <c r="F105" s="5">
        <f t="shared" si="17"/>
        <v>0.8861084444444165</v>
      </c>
      <c r="G105" s="5">
        <f t="shared" si="19"/>
        <v>2.6292276023929904</v>
      </c>
      <c r="H105" s="7">
        <f t="shared" si="10"/>
        <v>3.6451909121565026E-2</v>
      </c>
      <c r="I105" s="5">
        <f t="shared" si="11"/>
        <v>94.432317192821017</v>
      </c>
      <c r="J105" s="5">
        <f t="shared" si="12"/>
        <v>1.150644272635305</v>
      </c>
      <c r="K105" s="5">
        <f t="shared" si="13"/>
        <v>97.061544795214019</v>
      </c>
      <c r="L105" s="5">
        <f t="shared" si="14"/>
        <v>1.1902708881893993</v>
      </c>
      <c r="M105" s="5">
        <f t="shared" si="15"/>
        <v>99.690772397607006</v>
      </c>
      <c r="N105" s="5">
        <f t="shared" si="16"/>
        <v>1.2251354440946995</v>
      </c>
    </row>
    <row r="106" spans="3:14">
      <c r="C106" s="2">
        <v>41100</v>
      </c>
      <c r="D106" s="3">
        <v>73.62</v>
      </c>
      <c r="E106" s="5">
        <f t="shared" si="18"/>
        <v>72.140333333333317</v>
      </c>
      <c r="F106" s="5">
        <f t="shared" si="17"/>
        <v>2.1894134444445075</v>
      </c>
      <c r="G106" s="5">
        <f t="shared" si="19"/>
        <v>2.5151406845270028</v>
      </c>
      <c r="H106" s="7">
        <f t="shared" si="10"/>
        <v>3.4864555905300361E-2</v>
      </c>
      <c r="I106" s="5">
        <f t="shared" si="11"/>
        <v>94.774577946418987</v>
      </c>
      <c r="J106" s="5">
        <f t="shared" si="12"/>
        <v>1.1554063322840988</v>
      </c>
      <c r="K106" s="5">
        <f t="shared" si="13"/>
        <v>97.289718630945984</v>
      </c>
      <c r="L106" s="5">
        <f t="shared" si="14"/>
        <v>1.1953757232552493</v>
      </c>
      <c r="M106" s="5">
        <f t="shared" si="15"/>
        <v>99.804859315472996</v>
      </c>
      <c r="N106" s="5">
        <f t="shared" si="16"/>
        <v>1.2276878616276246</v>
      </c>
    </row>
    <row r="107" spans="3:14">
      <c r="C107" s="2">
        <v>41101</v>
      </c>
      <c r="D107" s="3">
        <v>75.150000000000006</v>
      </c>
      <c r="E107" s="5">
        <f t="shared" si="18"/>
        <v>72.263666666666651</v>
      </c>
      <c r="F107" s="5">
        <f t="shared" si="17"/>
        <v>8.3309201111112312</v>
      </c>
      <c r="G107" s="5">
        <f t="shared" si="19"/>
        <v>2.3349935966285424</v>
      </c>
      <c r="H107" s="7">
        <f t="shared" si="10"/>
        <v>3.2312138372375371E-2</v>
      </c>
      <c r="I107" s="5">
        <f t="shared" si="11"/>
        <v>95.315019210114372</v>
      </c>
      <c r="J107" s="5">
        <f t="shared" si="12"/>
        <v>1.1630635848828739</v>
      </c>
      <c r="K107" s="5">
        <f t="shared" si="13"/>
        <v>97.650012806742907</v>
      </c>
      <c r="L107" s="5">
        <f t="shared" si="14"/>
        <v>1.1973663818819711</v>
      </c>
      <c r="M107" s="5">
        <f t="shared" si="15"/>
        <v>99.985006403371457</v>
      </c>
      <c r="N107" s="5">
        <f t="shared" si="16"/>
        <v>1.2286831909409854</v>
      </c>
    </row>
    <row r="108" spans="3:14">
      <c r="C108" s="2">
        <v>41102</v>
      </c>
      <c r="D108" s="3">
        <v>76.959999999999994</v>
      </c>
      <c r="E108" s="5">
        <f t="shared" si="18"/>
        <v>72.444666666666663</v>
      </c>
      <c r="F108" s="5">
        <f t="shared" si="17"/>
        <v>20.388235111111086</v>
      </c>
      <c r="G108" s="5">
        <f t="shared" si="19"/>
        <v>2.2687357933439496</v>
      </c>
      <c r="H108" s="7">
        <f t="shared" si="10"/>
        <v>3.1316809059014461E-2</v>
      </c>
      <c r="I108" s="5">
        <f t="shared" si="11"/>
        <v>95.513792619968143</v>
      </c>
      <c r="J108" s="5">
        <f t="shared" si="12"/>
        <v>1.1660495728229567</v>
      </c>
      <c r="K108" s="5">
        <f t="shared" si="13"/>
        <v>97.782528413312093</v>
      </c>
      <c r="L108" s="5">
        <f t="shared" si="14"/>
        <v>1.1920474361047109</v>
      </c>
      <c r="M108" s="5">
        <f t="shared" si="15"/>
        <v>100.05126420665604</v>
      </c>
      <c r="N108" s="5">
        <f t="shared" si="16"/>
        <v>1.2260237180523554</v>
      </c>
    </row>
    <row r="109" spans="3:14">
      <c r="C109" s="2">
        <v>41105</v>
      </c>
      <c r="D109" s="3">
        <v>78.13</v>
      </c>
      <c r="E109" s="5">
        <f t="shared" si="18"/>
        <v>72.551333333333332</v>
      </c>
      <c r="F109" s="5">
        <f t="shared" si="17"/>
        <v>31.12152177777774</v>
      </c>
      <c r="G109" s="5">
        <f t="shared" si="19"/>
        <v>2.4650245570108766</v>
      </c>
      <c r="H109" s="7">
        <f t="shared" si="10"/>
        <v>3.3976281947644564E-2</v>
      </c>
      <c r="I109" s="5">
        <f t="shared" si="11"/>
        <v>94.924926328967359</v>
      </c>
      <c r="J109" s="5">
        <f t="shared" si="12"/>
        <v>1.1580711541570663</v>
      </c>
      <c r="K109" s="5">
        <f t="shared" si="13"/>
        <v>97.389950885978237</v>
      </c>
      <c r="L109" s="5">
        <f t="shared" si="14"/>
        <v>1.1882227153595915</v>
      </c>
      <c r="M109" s="5">
        <f t="shared" si="15"/>
        <v>99.854975442989115</v>
      </c>
      <c r="N109" s="5">
        <f t="shared" si="16"/>
        <v>1.2241113576797957</v>
      </c>
    </row>
    <row r="110" spans="3:14">
      <c r="C110" s="2">
        <v>41106</v>
      </c>
      <c r="D110" s="3">
        <v>77.87</v>
      </c>
      <c r="E110" s="5">
        <f t="shared" si="18"/>
        <v>72.673999999999992</v>
      </c>
      <c r="F110" s="5">
        <f t="shared" si="17"/>
        <v>26.998416000000127</v>
      </c>
      <c r="G110" s="5">
        <f t="shared" si="19"/>
        <v>2.6081711919785233</v>
      </c>
      <c r="H110" s="7">
        <f t="shared" si="10"/>
        <v>3.588864232020425E-2</v>
      </c>
      <c r="I110" s="5">
        <f t="shared" si="11"/>
        <v>94.495486424064424</v>
      </c>
      <c r="J110" s="5">
        <f t="shared" si="12"/>
        <v>1.1523340730393872</v>
      </c>
      <c r="K110" s="5">
        <f t="shared" si="13"/>
        <v>97.103657616042952</v>
      </c>
      <c r="L110" s="5">
        <f t="shared" si="14"/>
        <v>1.1856815615029843</v>
      </c>
      <c r="M110" s="5">
        <f t="shared" si="15"/>
        <v>99.711828808021465</v>
      </c>
      <c r="N110" s="5">
        <f t="shared" si="16"/>
        <v>1.2228407807514923</v>
      </c>
    </row>
    <row r="111" spans="3:14">
      <c r="C111" s="2">
        <v>41107</v>
      </c>
      <c r="D111" s="3">
        <v>77.62</v>
      </c>
      <c r="E111" s="5">
        <f t="shared" si="18"/>
        <v>72.813666666666663</v>
      </c>
      <c r="F111" s="5">
        <f t="shared" si="17"/>
        <v>23.100840111111193</v>
      </c>
      <c r="G111" s="5">
        <f t="shared" si="19"/>
        <v>2.7056990039544329</v>
      </c>
      <c r="H111" s="7">
        <f t="shared" si="10"/>
        <v>3.7159219248507833E-2</v>
      </c>
      <c r="I111" s="5">
        <f t="shared" si="11"/>
        <v>94.202902988136699</v>
      </c>
      <c r="J111" s="5">
        <f t="shared" si="12"/>
        <v>1.1485223422544766</v>
      </c>
      <c r="K111" s="5">
        <f t="shared" si="13"/>
        <v>96.908601992091121</v>
      </c>
      <c r="L111" s="5">
        <f t="shared" si="14"/>
        <v>1.1825212884183844</v>
      </c>
      <c r="M111" s="5">
        <f t="shared" si="15"/>
        <v>99.614300996045557</v>
      </c>
      <c r="N111" s="5">
        <f t="shared" si="16"/>
        <v>1.2212606442091922</v>
      </c>
    </row>
    <row r="112" spans="3:14">
      <c r="C112" s="2">
        <v>41108</v>
      </c>
      <c r="D112" s="3">
        <v>77.63</v>
      </c>
      <c r="E112" s="5">
        <f t="shared" si="18"/>
        <v>72.922333333333341</v>
      </c>
      <c r="F112" s="5">
        <f t="shared" si="17"/>
        <v>22.162125444444325</v>
      </c>
      <c r="G112" s="5">
        <f t="shared" si="19"/>
        <v>2.8249642160958834</v>
      </c>
      <c r="H112" s="7">
        <f t="shared" si="10"/>
        <v>3.8739355790807797E-2</v>
      </c>
      <c r="I112" s="5">
        <f t="shared" si="11"/>
        <v>93.845107351712343</v>
      </c>
      <c r="J112" s="5">
        <f t="shared" si="12"/>
        <v>1.1437819326275767</v>
      </c>
      <c r="K112" s="5">
        <f t="shared" si="13"/>
        <v>96.670071567808222</v>
      </c>
      <c r="L112" s="5">
        <f t="shared" si="14"/>
        <v>1.1785314796660962</v>
      </c>
      <c r="M112" s="5">
        <f t="shared" si="15"/>
        <v>99.495035783904115</v>
      </c>
      <c r="N112" s="5">
        <f t="shared" si="16"/>
        <v>1.219265739833048</v>
      </c>
    </row>
    <row r="113" spans="3:14">
      <c r="C113" s="2">
        <v>41109</v>
      </c>
      <c r="D113" s="3">
        <v>78.239999999999995</v>
      </c>
      <c r="E113" s="5">
        <f t="shared" si="18"/>
        <v>73.039666666666648</v>
      </c>
      <c r="F113" s="5">
        <f t="shared" si="17"/>
        <v>27.043466777777923</v>
      </c>
      <c r="G113" s="5">
        <f t="shared" si="19"/>
        <v>2.9752167845074458</v>
      </c>
      <c r="H113" s="7">
        <f t="shared" si="10"/>
        <v>4.0734260166951926E-2</v>
      </c>
      <c r="I113" s="5">
        <f t="shared" si="11"/>
        <v>93.39434964647765</v>
      </c>
      <c r="J113" s="5">
        <f t="shared" si="12"/>
        <v>1.1377972194991441</v>
      </c>
      <c r="K113" s="5">
        <f t="shared" si="13"/>
        <v>96.369566430985103</v>
      </c>
      <c r="L113" s="5">
        <f t="shared" si="14"/>
        <v>1.1751881020688471</v>
      </c>
      <c r="M113" s="5">
        <f t="shared" si="15"/>
        <v>99.344783215492541</v>
      </c>
      <c r="N113" s="5">
        <f t="shared" si="16"/>
        <v>1.2175940510344236</v>
      </c>
    </row>
    <row r="114" spans="3:14">
      <c r="C114" s="2">
        <v>41112</v>
      </c>
      <c r="D114" s="3">
        <v>78.06</v>
      </c>
      <c r="E114" s="5">
        <f t="shared" si="18"/>
        <v>73.158666666666662</v>
      </c>
      <c r="F114" s="5">
        <f t="shared" si="17"/>
        <v>24.023068444444515</v>
      </c>
      <c r="G114" s="5">
        <f t="shared" si="19"/>
        <v>3.1023626850562853</v>
      </c>
      <c r="H114" s="7">
        <f t="shared" si="10"/>
        <v>4.2405948965576451E-2</v>
      </c>
      <c r="I114" s="5">
        <f t="shared" si="11"/>
        <v>93.012911944831131</v>
      </c>
      <c r="J114" s="5">
        <f t="shared" si="12"/>
        <v>1.1327821531032707</v>
      </c>
      <c r="K114" s="5">
        <f t="shared" si="13"/>
        <v>96.115274629887423</v>
      </c>
      <c r="L114" s="5">
        <f t="shared" si="14"/>
        <v>1.1722865082039904</v>
      </c>
      <c r="M114" s="5">
        <f t="shared" si="15"/>
        <v>99.217637314943701</v>
      </c>
      <c r="N114" s="5">
        <f t="shared" si="16"/>
        <v>1.2161432541019952</v>
      </c>
    </row>
    <row r="115" spans="3:14">
      <c r="C115" s="2">
        <v>41113</v>
      </c>
      <c r="D115" s="3">
        <v>78.010000000000005</v>
      </c>
      <c r="E115" s="5">
        <f t="shared" si="18"/>
        <v>73.289333333333346</v>
      </c>
      <c r="F115" s="5">
        <f t="shared" si="17"/>
        <v>22.284693777777708</v>
      </c>
      <c r="G115" s="5">
        <f t="shared" si="19"/>
        <v>3.2142316690341772</v>
      </c>
      <c r="H115" s="7">
        <f t="shared" si="10"/>
        <v>4.3856745898004847E-2</v>
      </c>
      <c r="I115" s="5">
        <f t="shared" si="11"/>
        <v>92.677304992897461</v>
      </c>
      <c r="J115" s="5">
        <f t="shared" si="12"/>
        <v>1.1284297623059856</v>
      </c>
      <c r="K115" s="5">
        <f t="shared" si="13"/>
        <v>95.891536661931639</v>
      </c>
      <c r="L115" s="5">
        <f t="shared" si="14"/>
        <v>1.1690979854946495</v>
      </c>
      <c r="M115" s="5">
        <f t="shared" si="15"/>
        <v>99.105768330965816</v>
      </c>
      <c r="N115" s="5">
        <f t="shared" si="16"/>
        <v>1.2145489927473248</v>
      </c>
    </row>
    <row r="116" spans="3:14">
      <c r="C116" s="2">
        <v>41114</v>
      </c>
      <c r="D116" s="3">
        <v>78.38</v>
      </c>
      <c r="E116" s="5">
        <f t="shared" si="18"/>
        <v>73.426333333333332</v>
      </c>
      <c r="F116" s="5">
        <f t="shared" si="17"/>
        <v>24.538813444444411</v>
      </c>
      <c r="G116" s="5">
        <f t="shared" si="19"/>
        <v>3.337300808870681</v>
      </c>
      <c r="H116" s="7">
        <f t="shared" si="10"/>
        <v>4.5451007252675216E-2</v>
      </c>
      <c r="I116" s="5">
        <f t="shared" si="11"/>
        <v>92.308097573387954</v>
      </c>
      <c r="J116" s="5">
        <f t="shared" si="12"/>
        <v>1.1236469782419745</v>
      </c>
      <c r="K116" s="5">
        <f t="shared" si="13"/>
        <v>95.645398382258634</v>
      </c>
      <c r="L116" s="5">
        <f t="shared" si="14"/>
        <v>1.1668446519794966</v>
      </c>
      <c r="M116" s="5">
        <f t="shared" si="15"/>
        <v>98.982699191129313</v>
      </c>
      <c r="N116" s="5">
        <f t="shared" si="16"/>
        <v>1.2134223259897483</v>
      </c>
    </row>
    <row r="117" spans="3:14">
      <c r="C117" s="2">
        <v>41115</v>
      </c>
      <c r="D117" s="3">
        <v>77.83</v>
      </c>
      <c r="E117" s="5">
        <f t="shared" si="18"/>
        <v>73.552999999999983</v>
      </c>
      <c r="F117" s="5">
        <f t="shared" si="17"/>
        <v>18.292729000000129</v>
      </c>
      <c r="G117" s="5">
        <f t="shared" si="19"/>
        <v>3.4259276564760417</v>
      </c>
      <c r="H117" s="7">
        <f t="shared" si="10"/>
        <v>4.6577674010251688E-2</v>
      </c>
      <c r="I117" s="5">
        <f t="shared" si="11"/>
        <v>92.042217030571862</v>
      </c>
      <c r="J117" s="5">
        <f t="shared" si="12"/>
        <v>1.1202669779692449</v>
      </c>
      <c r="K117" s="5">
        <f t="shared" si="13"/>
        <v>95.468144687047911</v>
      </c>
      <c r="L117" s="5">
        <f t="shared" si="14"/>
        <v>1.1651388605546706</v>
      </c>
      <c r="M117" s="5">
        <f t="shared" si="15"/>
        <v>98.894072343523945</v>
      </c>
      <c r="N117" s="5">
        <f t="shared" si="16"/>
        <v>1.2125694302773353</v>
      </c>
    </row>
    <row r="118" spans="3:14">
      <c r="C118" s="2">
        <v>41116</v>
      </c>
      <c r="D118" s="3">
        <v>77.97</v>
      </c>
      <c r="E118" s="5">
        <f t="shared" si="18"/>
        <v>73.734999999999985</v>
      </c>
      <c r="F118" s="5">
        <f t="shared" si="17"/>
        <v>17.935225000000116</v>
      </c>
      <c r="G118" s="5">
        <f t="shared" si="19"/>
        <v>3.4972930585006821</v>
      </c>
      <c r="H118" s="7">
        <f t="shared" si="10"/>
        <v>4.7430569722664712E-2</v>
      </c>
      <c r="I118" s="5">
        <f t="shared" si="11"/>
        <v>91.828120824497944</v>
      </c>
      <c r="J118" s="5">
        <f t="shared" si="12"/>
        <v>1.117708290832006</v>
      </c>
      <c r="K118" s="5">
        <f t="shared" si="13"/>
        <v>95.325413882998632</v>
      </c>
      <c r="L118" s="5">
        <f t="shared" si="14"/>
        <v>1.1637095800038366</v>
      </c>
      <c r="M118" s="5">
        <f t="shared" si="15"/>
        <v>98.822706941499305</v>
      </c>
      <c r="N118" s="5">
        <f t="shared" si="16"/>
        <v>1.2118547900019183</v>
      </c>
    </row>
    <row r="119" spans="3:14">
      <c r="C119" s="2">
        <v>41120</v>
      </c>
      <c r="D119" s="3">
        <v>78.06</v>
      </c>
      <c r="E119" s="5">
        <f t="shared" si="18"/>
        <v>73.936999999999983</v>
      </c>
      <c r="F119" s="5">
        <f t="shared" si="17"/>
        <v>16.999129000000156</v>
      </c>
      <c r="G119" s="5">
        <f t="shared" si="19"/>
        <v>3.5597123916281683</v>
      </c>
      <c r="H119" s="7">
        <f t="shared" si="10"/>
        <v>4.8145209998081737E-2</v>
      </c>
      <c r="I119" s="5">
        <f t="shared" si="11"/>
        <v>91.640862825115491</v>
      </c>
      <c r="J119" s="5">
        <f t="shared" si="12"/>
        <v>1.1155643700057549</v>
      </c>
      <c r="K119" s="5">
        <f t="shared" si="13"/>
        <v>95.200575216743658</v>
      </c>
      <c r="L119" s="5">
        <f t="shared" si="14"/>
        <v>1.1623972673413747</v>
      </c>
      <c r="M119" s="5">
        <f t="shared" si="15"/>
        <v>98.760287608371826</v>
      </c>
      <c r="N119" s="5">
        <f t="shared" si="16"/>
        <v>1.2111986336706875</v>
      </c>
    </row>
    <row r="120" spans="3:14">
      <c r="C120" s="2">
        <v>41121</v>
      </c>
      <c r="D120" s="3">
        <v>78.08</v>
      </c>
      <c r="E120" s="5">
        <f t="shared" si="18"/>
        <v>74.14</v>
      </c>
      <c r="F120" s="5">
        <f t="shared" si="17"/>
        <v>15.523599999999982</v>
      </c>
      <c r="G120" s="5">
        <f t="shared" si="19"/>
        <v>3.6181332996552373</v>
      </c>
      <c r="H120" s="7">
        <f t="shared" si="10"/>
        <v>4.8801366329312618E-2</v>
      </c>
      <c r="I120" s="5">
        <f t="shared" si="11"/>
        <v>91.465600101034283</v>
      </c>
      <c r="J120" s="5">
        <f t="shared" si="12"/>
        <v>1.1135959010120622</v>
      </c>
      <c r="K120" s="5">
        <f t="shared" si="13"/>
        <v>95.083733400689525</v>
      </c>
      <c r="L120" s="5">
        <f t="shared" si="14"/>
        <v>1.161688058141177</v>
      </c>
      <c r="M120" s="5">
        <f t="shared" si="15"/>
        <v>98.701866700344752</v>
      </c>
      <c r="N120" s="5">
        <f t="shared" si="16"/>
        <v>1.2108440290705884</v>
      </c>
    </row>
    <row r="121" spans="3:14">
      <c r="C121" s="2">
        <v>41122</v>
      </c>
      <c r="D121" s="3">
        <v>78.489999999999995</v>
      </c>
      <c r="E121" s="5">
        <f t="shared" si="18"/>
        <v>74.400999999999996</v>
      </c>
      <c r="F121" s="5">
        <f t="shared" si="17"/>
        <v>16.719920999999989</v>
      </c>
      <c r="G121" s="5">
        <f t="shared" si="19"/>
        <v>3.6572533931191455</v>
      </c>
      <c r="H121" s="7">
        <f t="shared" si="10"/>
        <v>4.9155970929411506E-2</v>
      </c>
      <c r="I121" s="5">
        <f t="shared" si="11"/>
        <v>91.348239820642561</v>
      </c>
      <c r="J121" s="5">
        <f t="shared" si="12"/>
        <v>1.1125320872117654</v>
      </c>
      <c r="K121" s="5">
        <f t="shared" si="13"/>
        <v>95.005493213761696</v>
      </c>
      <c r="L121" s="5">
        <f t="shared" si="14"/>
        <v>1.160853875890425</v>
      </c>
      <c r="M121" s="5">
        <f t="shared" si="15"/>
        <v>98.662746606880845</v>
      </c>
      <c r="N121" s="5">
        <f t="shared" si="16"/>
        <v>1.2104269379452126</v>
      </c>
    </row>
    <row r="122" spans="3:14">
      <c r="C122" s="2">
        <v>41123</v>
      </c>
      <c r="D122" s="3">
        <v>78.63</v>
      </c>
      <c r="E122" s="5">
        <f t="shared" si="18"/>
        <v>74.66</v>
      </c>
      <c r="F122" s="5">
        <f t="shared" si="17"/>
        <v>15.760899999999991</v>
      </c>
      <c r="G122" s="5">
        <f t="shared" si="19"/>
        <v>3.7011248130104315</v>
      </c>
      <c r="H122" s="7">
        <f t="shared" si="10"/>
        <v>4.957306205478746E-2</v>
      </c>
      <c r="I122" s="5">
        <f t="shared" si="11"/>
        <v>91.216625560968694</v>
      </c>
      <c r="J122" s="5">
        <f t="shared" si="12"/>
        <v>1.1112808138356376</v>
      </c>
      <c r="K122" s="5">
        <f t="shared" si="13"/>
        <v>94.917750373979132</v>
      </c>
      <c r="L122" s="5">
        <f t="shared" si="14"/>
        <v>1.1586139921683496</v>
      </c>
      <c r="M122" s="5">
        <f t="shared" si="15"/>
        <v>98.618875186989555</v>
      </c>
      <c r="N122" s="5">
        <f t="shared" si="16"/>
        <v>1.2093069960841747</v>
      </c>
    </row>
    <row r="123" spans="3:14">
      <c r="C123" s="2">
        <v>41126</v>
      </c>
      <c r="D123" s="3">
        <v>79.790000000000006</v>
      </c>
      <c r="E123" s="5">
        <f t="shared" si="18"/>
        <v>74.924666666666653</v>
      </c>
      <c r="F123" s="5">
        <f t="shared" si="17"/>
        <v>23.671468444444642</v>
      </c>
      <c r="G123" s="5">
        <f t="shared" si="19"/>
        <v>3.7981564207252347</v>
      </c>
      <c r="H123" s="7">
        <f t="shared" si="10"/>
        <v>5.0693003915825256E-2</v>
      </c>
      <c r="I123" s="5">
        <f t="shared" si="11"/>
        <v>90.925530737824289</v>
      </c>
      <c r="J123" s="5">
        <f t="shared" si="12"/>
        <v>1.1079209882525243</v>
      </c>
      <c r="K123" s="5">
        <f t="shared" si="13"/>
        <v>94.723687158549524</v>
      </c>
      <c r="L123" s="5">
        <f t="shared" si="14"/>
        <v>1.1573384847844905</v>
      </c>
      <c r="M123" s="5">
        <f t="shared" si="15"/>
        <v>98.521843579274758</v>
      </c>
      <c r="N123" s="5">
        <f t="shared" si="16"/>
        <v>1.2086692423922454</v>
      </c>
    </row>
    <row r="124" spans="3:14">
      <c r="C124" s="2">
        <v>41127</v>
      </c>
      <c r="D124" s="3">
        <v>79.92</v>
      </c>
      <c r="E124" s="5">
        <f t="shared" si="18"/>
        <v>75.242666666666665</v>
      </c>
      <c r="F124" s="5">
        <f t="shared" si="17"/>
        <v>21.877447111111145</v>
      </c>
      <c r="G124" s="5">
        <f t="shared" si="19"/>
        <v>3.8622630844277506</v>
      </c>
      <c r="H124" s="7">
        <f t="shared" si="10"/>
        <v>5.1330757607754698E-2</v>
      </c>
      <c r="I124" s="5">
        <f t="shared" si="11"/>
        <v>90.733210746716736</v>
      </c>
      <c r="J124" s="5">
        <f t="shared" si="12"/>
        <v>1.1060077271767359</v>
      </c>
      <c r="K124" s="5">
        <f t="shared" si="13"/>
        <v>94.595473831144488</v>
      </c>
      <c r="L124" s="5">
        <f t="shared" si="14"/>
        <v>1.1562895001807598</v>
      </c>
      <c r="M124" s="5">
        <f t="shared" si="15"/>
        <v>98.457736915572241</v>
      </c>
      <c r="N124" s="5">
        <f t="shared" si="16"/>
        <v>1.2081447500903799</v>
      </c>
    </row>
    <row r="125" spans="3:14">
      <c r="C125" s="2">
        <v>41128</v>
      </c>
      <c r="D125" s="3">
        <v>80.069999999999993</v>
      </c>
      <c r="E125" s="5">
        <f t="shared" si="18"/>
        <v>75.569000000000003</v>
      </c>
      <c r="F125" s="5">
        <f t="shared" si="17"/>
        <v>20.259000999999916</v>
      </c>
      <c r="G125" s="5">
        <f t="shared" si="19"/>
        <v>3.9186493804200815</v>
      </c>
      <c r="H125" s="7">
        <f t="shared" si="10"/>
        <v>5.1855249909620101E-2</v>
      </c>
      <c r="I125" s="5">
        <f t="shared" si="11"/>
        <v>90.564051858739745</v>
      </c>
      <c r="J125" s="5">
        <f t="shared" si="12"/>
        <v>1.1044342502711397</v>
      </c>
      <c r="K125" s="5">
        <f t="shared" si="13"/>
        <v>94.482701239159837</v>
      </c>
      <c r="L125" s="5">
        <f t="shared" si="14"/>
        <v>1.1545348732993967</v>
      </c>
      <c r="M125" s="5">
        <f t="shared" si="15"/>
        <v>98.401350619579915</v>
      </c>
      <c r="N125" s="5">
        <f t="shared" si="16"/>
        <v>1.2072674366496985</v>
      </c>
    </row>
    <row r="126" spans="3:14">
      <c r="C126" s="2">
        <v>41129</v>
      </c>
      <c r="D126" s="3">
        <v>81.28</v>
      </c>
      <c r="E126" s="5">
        <f t="shared" si="18"/>
        <v>75.945000000000007</v>
      </c>
      <c r="F126" s="5">
        <f t="shared" si="17"/>
        <v>28.462224999999933</v>
      </c>
      <c r="G126" s="5">
        <f t="shared" si="19"/>
        <v>4.0047745236386536</v>
      </c>
      <c r="H126" s="7">
        <f t="shared" si="10"/>
        <v>5.2732563350301576E-2</v>
      </c>
      <c r="I126" s="5">
        <f t="shared" si="11"/>
        <v>90.305676429084031</v>
      </c>
      <c r="J126" s="5">
        <f t="shared" si="12"/>
        <v>1.1018023099490952</v>
      </c>
      <c r="K126" s="5">
        <f t="shared" si="13"/>
        <v>94.31045095272269</v>
      </c>
      <c r="L126" s="5">
        <f t="shared" si="14"/>
        <v>1.1532802261228727</v>
      </c>
      <c r="M126" s="5">
        <f t="shared" si="15"/>
        <v>98.315225476361334</v>
      </c>
      <c r="N126" s="5">
        <f t="shared" si="16"/>
        <v>1.2066401130614364</v>
      </c>
    </row>
    <row r="127" spans="3:14">
      <c r="C127" s="2">
        <v>41130</v>
      </c>
      <c r="D127" s="3">
        <v>81.48</v>
      </c>
      <c r="E127" s="5">
        <f t="shared" si="18"/>
        <v>76.34</v>
      </c>
      <c r="F127" s="5">
        <f t="shared" si="17"/>
        <v>26.419600000000006</v>
      </c>
      <c r="G127" s="5">
        <f t="shared" si="19"/>
        <v>4.0734937688899455</v>
      </c>
      <c r="H127" s="7">
        <f t="shared" si="10"/>
        <v>5.3359886938563604E-2</v>
      </c>
      <c r="I127" s="5">
        <f t="shared" si="11"/>
        <v>90.099518693330154</v>
      </c>
      <c r="J127" s="5">
        <f t="shared" si="12"/>
        <v>1.0999203391843091</v>
      </c>
      <c r="K127" s="5">
        <f t="shared" si="13"/>
        <v>94.1730124622201</v>
      </c>
      <c r="L127" s="5">
        <f t="shared" si="14"/>
        <v>1.26</v>
      </c>
      <c r="M127" s="5">
        <f t="shared" si="15"/>
        <v>98.246506231110047</v>
      </c>
      <c r="N127" s="5">
        <f t="shared" si="16"/>
        <v>1.26</v>
      </c>
    </row>
  </sheetData>
  <sortState ref="C4:D127">
    <sortCondition ref="C4"/>
  </sortState>
  <mergeCells count="3">
    <mergeCell ref="I2:J2"/>
    <mergeCell ref="K2:L2"/>
    <mergeCell ref="M2:N2"/>
  </mergeCells>
  <pageMargins left="0.7" right="0.7" top="0.75" bottom="0.75" header="0.3" footer="0.3"/>
  <pageSetup paperSize="9" orientation="portrait" horizontalDpi="300" verticalDpi="300" r:id="rId1"/>
  <ignoredErrors>
    <ignoredError sqref="E5:E127" formulaRange="1"/>
    <ignoredError sqref="F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2012-08-10T06:37:36Z</dcterms:modified>
</cp:coreProperties>
</file>